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 benitez/Documents/G E R E N C I A/2023/Cédulas/"/>
    </mc:Choice>
  </mc:AlternateContent>
  <xr:revisionPtr revIDLastSave="0" documentId="13_ncr:1_{34BA4B19-D95D-4D46-B9AD-988F99929F48}" xr6:coauthVersionLast="47" xr6:coauthVersionMax="47" xr10:uidLastSave="{00000000-0000-0000-0000-000000000000}"/>
  <bookViews>
    <workbookView xWindow="980" yWindow="500" windowWidth="23920" windowHeight="15480" activeTab="4" xr2:uid="{00000000-000D-0000-FFFF-FFFF00000000}"/>
  </bookViews>
  <sheets>
    <sheet name="Introducción" sheetId="9" r:id="rId1"/>
    <sheet name="1.Anexos Por Rubro NIF" sheetId="4" r:id="rId2"/>
    <sheet name="2.FE Indirecto NIF B2" sheetId="7" r:id="rId3"/>
    <sheet name="3.Catalogo NIF" sheetId="5" r:id="rId4"/>
    <sheet name="4.Nombre Partidas Flujo" sheetId="8" r:id="rId5"/>
  </sheets>
  <definedNames>
    <definedName name="_xlnm._FilterDatabase" localSheetId="1" hidden="1">'1.Anexos Por Rubro NIF'!$A$4:$I$185</definedName>
    <definedName name="_xlnm._FilterDatabase" localSheetId="2" hidden="1">'2.FE Indirecto NIF B2'!$A$3:$D$75</definedName>
    <definedName name="Abonos">'1.Anexos Por Rubro NIF'!$F$5:$F$185</definedName>
    <definedName name="ActividadesDeFinanciamiento">Tabla9[ActividadesDeFinanciamiento]</definedName>
    <definedName name="ActividadesDeInversión">Tabla8[ActividadesDeInversión]</definedName>
    <definedName name="ActividadesDeOperación">Tabla7[ActividadesDeOperación]</definedName>
    <definedName name="Cargos">'1.Anexos Por Rubro NIF'!$E$5:$E$185</definedName>
    <definedName name="CataRubro">Tabla2[]</definedName>
    <definedName name="CataTemporal">Tabla2[[CCuenta]:[Sub Rubro Flujo]]</definedName>
    <definedName name="DeltaBal">'1.Anexos Por Rubro NIF'!$H$5:$H$185</definedName>
    <definedName name="FlujoTodas">'4.Nombre Partidas Flujo'!$A$16:$A$57</definedName>
    <definedName name="MedioAcumula">'4.Nombre Partidas Flujo'!$A$16:$A$17</definedName>
    <definedName name="Naturaleza">'1.Anexos Por Rubro NIF'!$C$5:$C$185</definedName>
    <definedName name="Nombre_del_Rubro">'1.Anexos Por Rubro NIF'!$B$5:$B$185</definedName>
    <definedName name="Partida_de_Flujo">'1.Anexos Por Rubro NIF'!$I$5:$I$185</definedName>
    <definedName name="PartidasPreviasAct.Operación">Tabla3[PartidasPreviasAct.Operación]</definedName>
    <definedName name="Rubro_NIF">'1.Anexos Por Rubro NIF'!$A$5:$A$185</definedName>
    <definedName name="Saldo_Final">'1.Anexos Por Rubro NIF'!$G$5:$G$186</definedName>
    <definedName name="Saldo_Inicial">'1.Anexos Por Rubro NIF'!$D$5:$D$186</definedName>
    <definedName name="SF_Acreedor">'1.Anexos Por Rubro NIF'!$G$5:$G$185</definedName>
    <definedName name="Si_Acreedor">'1.Anexos Por Rubro NIF'!$D$5:$D$185</definedName>
    <definedName name="Sub_Digito">'1.Anexos Por Rubro NIF'!$J$5:$J$185</definedName>
    <definedName name="TCatalogo">Tabla2[]</definedName>
    <definedName name="TipodeOperación">Tabla10[TipoDeOperación]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E3" i="4"/>
  <c r="G3" i="4" s="1"/>
  <c r="H3" i="4" s="1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D74" i="7"/>
  <c r="J5" i="4"/>
  <c r="J6" i="4"/>
  <c r="J7" i="4"/>
  <c r="J8" i="4"/>
  <c r="J9" i="4"/>
  <c r="J10" i="4"/>
  <c r="H5" i="4"/>
  <c r="H6" i="4"/>
  <c r="H7" i="4"/>
  <c r="H8" i="4"/>
  <c r="H9" i="4"/>
  <c r="H10" i="4"/>
  <c r="I6" i="4"/>
  <c r="I7" i="4"/>
  <c r="I8" i="4"/>
  <c r="I9" i="4"/>
  <c r="I10" i="4"/>
  <c r="J186" i="4" l="1"/>
  <c r="H186" i="4"/>
  <c r="I5" i="4"/>
  <c r="D83" i="7" l="1"/>
  <c r="D29" i="7"/>
  <c r="D34" i="7"/>
  <c r="D30" i="7"/>
  <c r="D35" i="7"/>
  <c r="D31" i="7"/>
  <c r="D28" i="7"/>
  <c r="D32" i="7"/>
  <c r="D33" i="7"/>
  <c r="D85" i="7"/>
  <c r="D84" i="7"/>
  <c r="D17" i="7"/>
  <c r="D16" i="7"/>
  <c r="D64" i="7" s="1"/>
  <c r="D9" i="7"/>
  <c r="D19" i="7"/>
  <c r="D18" i="7"/>
  <c r="D11" i="7"/>
  <c r="D41" i="7" s="1"/>
  <c r="D12" i="7"/>
  <c r="D13" i="7"/>
  <c r="D8" i="7"/>
  <c r="D10" i="7"/>
  <c r="D40" i="7" s="1"/>
  <c r="D27" i="7"/>
  <c r="D46" i="7"/>
  <c r="D60" i="7"/>
  <c r="D69" i="7"/>
  <c r="D39" i="7"/>
  <c r="D47" i="7"/>
  <c r="D61" i="7"/>
  <c r="D48" i="7"/>
  <c r="D62" i="7"/>
  <c r="D50" i="7"/>
  <c r="D63" i="7"/>
  <c r="D23" i="7"/>
  <c r="D42" i="7"/>
  <c r="D56" i="7"/>
  <c r="D24" i="7"/>
  <c r="D43" i="7"/>
  <c r="D57" i="7"/>
  <c r="D65" i="7"/>
  <c r="D25" i="7"/>
  <c r="D44" i="7"/>
  <c r="D58" i="7"/>
  <c r="D66" i="7"/>
  <c r="D26" i="7"/>
  <c r="D45" i="7"/>
  <c r="D59" i="7"/>
  <c r="D67" i="7"/>
  <c r="D87" i="7" l="1"/>
  <c r="D68" i="7"/>
  <c r="D71" i="7" s="1"/>
  <c r="D49" i="7"/>
  <c r="D52" i="7" s="1"/>
  <c r="D20" i="7"/>
  <c r="D14" i="7"/>
  <c r="D36" i="7" l="1"/>
  <c r="D53" i="7"/>
  <c r="D73" i="7" s="1"/>
  <c r="D75" i="7" s="1"/>
  <c r="F8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Fabiola Magaña Alejo</author>
  </authors>
  <commentList>
    <comment ref="D8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Debe ser igual a la suma del efectivo al inicio del periodo más las variaciones (D74)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Fabiola Magaña Alejo</author>
  </authors>
  <commentList>
    <comment ref="F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NC-1 P. 5, 6, 7, 8 y 9.</t>
        </r>
      </text>
    </comment>
    <comment ref="F4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NB-2
PARRAFO 19</t>
        </r>
      </text>
    </comment>
    <comment ref="F11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 C-2</t>
        </r>
      </text>
    </comment>
    <comment ref="F25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4. Venta de propiedades, planta y equipo. Se vendió en efectivo una máquina en $30, la cual tenía un costo de adquisición de $80 y una depreciación acumulada de $60. Por lo anterior, se generó una  ganancia de $10, la cual se encuentra reconocida en el estado de resultado integral en el renglón de otros ingresos y gastos.</t>
        </r>
      </text>
    </comment>
  </commentList>
</comments>
</file>

<file path=xl/sharedStrings.xml><?xml version="1.0" encoding="utf-8"?>
<sst xmlns="http://schemas.openxmlformats.org/spreadsheetml/2006/main" count="1441" uniqueCount="509">
  <si>
    <t>Proveedores</t>
  </si>
  <si>
    <t>Cargos</t>
  </si>
  <si>
    <t>Abonos</t>
  </si>
  <si>
    <t>Clientes</t>
  </si>
  <si>
    <t>CCuenta</t>
  </si>
  <si>
    <t>CNombre Cuenta</t>
  </si>
  <si>
    <t>Cclases</t>
  </si>
  <si>
    <t>Rubro Flujo</t>
  </si>
  <si>
    <t>CNombreTipo</t>
  </si>
  <si>
    <t>Inventarios</t>
  </si>
  <si>
    <t>Efectivo y equivalentes de efectivo al principio del periodo</t>
  </si>
  <si>
    <t>Efectivo y equivalentes de efectivo al final del periodo</t>
  </si>
  <si>
    <t>Incremento neto de efectivo  y equivalente de efectivo</t>
  </si>
  <si>
    <t>Total de efectos por cambios en el valor del efectivo</t>
  </si>
  <si>
    <t>Efectos por cambios en el valor del efectivo por inflación asociado con los saldos y flujos de efectivo de entidades que conforman la entidad económina consolidada.</t>
  </si>
  <si>
    <t>Efectos por cambios en el valor del efectivo por conversión de los saldos y flujos de efectivo de sus operaciones extranjeras a la moneda de informe</t>
  </si>
  <si>
    <t>Flujos netos de efectivo de actividades de financiamiento</t>
  </si>
  <si>
    <t>Sin Actividades de financiamiento</t>
  </si>
  <si>
    <t>Dividendos pagados</t>
  </si>
  <si>
    <t>Intereses pagados</t>
  </si>
  <si>
    <t xml:space="preserve">Pago de préstamos con partes no relacionadas </t>
  </si>
  <si>
    <t xml:space="preserve">Pago de préstamos con partes relacionadas </t>
  </si>
  <si>
    <t>Pago de pasivos a largo plazo</t>
  </si>
  <si>
    <t>Obtención de préstamos (Partes no relacionadas)</t>
  </si>
  <si>
    <t>Obtención de préstamos (Partes relacionadas)</t>
  </si>
  <si>
    <t>Entrada de efectivo por aportaciones para futuros aumentos de capital</t>
  </si>
  <si>
    <t>Entrada de efectivo por emisión de capital</t>
  </si>
  <si>
    <t>Actividades de financiamiento</t>
  </si>
  <si>
    <t>Efectivo excedente para aplicar en actividades de financiamiento</t>
  </si>
  <si>
    <t>Flujos netos de efectivo de actividades de inversión</t>
  </si>
  <si>
    <t>Sin Actividades de inversión</t>
  </si>
  <si>
    <t>Otros pagos por actividades de inversión</t>
  </si>
  <si>
    <t>Otros cobros por actividades de inversión</t>
  </si>
  <si>
    <t>Adquisición de otros activos</t>
  </si>
  <si>
    <t>Adquisición de activos intangibles</t>
  </si>
  <si>
    <t>Adquisición  de acciones</t>
  </si>
  <si>
    <t>Cobro por venta de propiedades, planta y equipo</t>
  </si>
  <si>
    <t>Adquisición  de propiedades, planta y equipo</t>
  </si>
  <si>
    <t>Dividendos cobrados</t>
  </si>
  <si>
    <t>Intereses cobrados</t>
  </si>
  <si>
    <t>Negocio adquirido</t>
  </si>
  <si>
    <t>Actividades de inversión</t>
  </si>
  <si>
    <t>Flujos netos de efectivo de actividades de operación</t>
  </si>
  <si>
    <t>Sin Partidas relacionadas con actividades de operación</t>
  </si>
  <si>
    <t>Pago por impuestos a la utilidad</t>
  </si>
  <si>
    <t>Pago a empleados y otros proveedores de bienes y servicios</t>
  </si>
  <si>
    <t>Pago a proveedores</t>
  </si>
  <si>
    <t>Cobros a clientes</t>
  </si>
  <si>
    <t xml:space="preserve">Partidas relacionadas con actividades de operación </t>
  </si>
  <si>
    <t>Suma de partidas</t>
  </si>
  <si>
    <t>Sin Partidas relacionadas con actividades de financiamiento</t>
  </si>
  <si>
    <t>(+)</t>
  </si>
  <si>
    <t>Otros intereses</t>
  </si>
  <si>
    <t>Intereses asociados con préstamos interbancarios y de otros organismos</t>
  </si>
  <si>
    <t>Intereses a cargo</t>
  </si>
  <si>
    <t>Sin Partidas relacionadas con actividades de inversión</t>
  </si>
  <si>
    <t>Otros ajustes por partidas asociadas con actividades de inversión</t>
  </si>
  <si>
    <t>Intereses a favor</t>
  </si>
  <si>
    <t>Utilidad por venta de propiedades, planta y equipo</t>
  </si>
  <si>
    <t>Depreciaciones y amortizaciones (ERI)</t>
  </si>
  <si>
    <t>Partidas relacionadas con actividades de inversión</t>
  </si>
  <si>
    <t>Utilidad antes de impuestos a la utilidad (ERI)</t>
  </si>
  <si>
    <t>Actividades de operación</t>
  </si>
  <si>
    <t>Descripción SAT</t>
  </si>
  <si>
    <t>PartidasPreviasAct.Operación</t>
  </si>
  <si>
    <t>Sub Rubro Flujo</t>
  </si>
  <si>
    <t>ActividadesDeOperación</t>
  </si>
  <si>
    <t>ActividadesDeInversión</t>
  </si>
  <si>
    <t>ActividadesDeFinanciamiento</t>
  </si>
  <si>
    <t>TipoDeOperación</t>
  </si>
  <si>
    <t>Partida de Flujo</t>
  </si>
  <si>
    <t>Efectivo y equivalentes de efectivo</t>
  </si>
  <si>
    <t>11</t>
  </si>
  <si>
    <t>Activo a corto plazo</t>
  </si>
  <si>
    <t>Instrumentos financieros de negociación</t>
  </si>
  <si>
    <t>Cuentas y documentos por cobrar</t>
  </si>
  <si>
    <t>Deudores diversos</t>
  </si>
  <si>
    <t>Estimación de cuentas incobrables</t>
  </si>
  <si>
    <t>Impuestos por recuperar</t>
  </si>
  <si>
    <t>Pagos anticipados</t>
  </si>
  <si>
    <t>Activos disponibles para venta</t>
  </si>
  <si>
    <t>Activos a corto plazo por Reclasificar en NIF</t>
  </si>
  <si>
    <t>Propiedades, plantas y equipo</t>
  </si>
  <si>
    <t>12</t>
  </si>
  <si>
    <t>Activo a largo plazo</t>
  </si>
  <si>
    <t>Cuentas y documentos por cobrar a largo plazo</t>
  </si>
  <si>
    <t>Anticipo a proveedores</t>
  </si>
  <si>
    <t>Crédito mercantil</t>
  </si>
  <si>
    <t>Activos intangibles</t>
  </si>
  <si>
    <t>Inversiones en asociadas</t>
  </si>
  <si>
    <t>Intrumentos financieros por cobrar a largo plazo</t>
  </si>
  <si>
    <t>Activos a largo plazo Por Reclasificar en NIF</t>
  </si>
  <si>
    <t xml:space="preserve">Prestamos bancarios </t>
  </si>
  <si>
    <t>21</t>
  </si>
  <si>
    <t>Pasivo a corto plazo</t>
  </si>
  <si>
    <t>Cuentas y documentos por pagar</t>
  </si>
  <si>
    <t>Instrumentos financieros</t>
  </si>
  <si>
    <t>Acreedores diversos</t>
  </si>
  <si>
    <t>Impuestos a la utilidad por pagar</t>
  </si>
  <si>
    <t xml:space="preserve">Anticipo de clientes </t>
  </si>
  <si>
    <t>Provisiones</t>
  </si>
  <si>
    <t>Impuestos por pagar</t>
  </si>
  <si>
    <t>Pasivos Por Reclasificar a corto plazo en NIF</t>
  </si>
  <si>
    <t>Cuentas y documentos por pagar a largo plazo</t>
  </si>
  <si>
    <t>22</t>
  </si>
  <si>
    <t>Pasivo a largo plazo</t>
  </si>
  <si>
    <t>Instrumentos financieros a largo plazo</t>
  </si>
  <si>
    <t>Rentas cobradas por anticipado</t>
  </si>
  <si>
    <t>Aportaciones para futuros aumentos en el capital</t>
  </si>
  <si>
    <t>Impuesto a la Utilidad Diferido por Pagar</t>
  </si>
  <si>
    <t>Beneficios a empleados</t>
  </si>
  <si>
    <t>Provisiones a largo plazo</t>
  </si>
  <si>
    <t>Cuentas De PASIVO a largo plazo Por Reclasificar en NIF</t>
  </si>
  <si>
    <t>Capital social</t>
  </si>
  <si>
    <t>31</t>
  </si>
  <si>
    <t>Capital contable</t>
  </si>
  <si>
    <t>Utilidades acumuladas</t>
  </si>
  <si>
    <t>32</t>
  </si>
  <si>
    <t>Resultados integrales</t>
  </si>
  <si>
    <t>Participación controladora</t>
  </si>
  <si>
    <t>Participacion No controladora</t>
  </si>
  <si>
    <t>33</t>
  </si>
  <si>
    <t>Cuentas de Capital por Reclasificar en NIF</t>
  </si>
  <si>
    <t>Ingresos netos</t>
  </si>
  <si>
    <t>Total de materiales utilizados o comercializados (Suma lo siguiente)</t>
  </si>
  <si>
    <t>Costo de servicios</t>
  </si>
  <si>
    <t>Operaciones discontinuadas</t>
  </si>
  <si>
    <t>Rubro NIF</t>
  </si>
  <si>
    <t>Nombre del Rubro</t>
  </si>
  <si>
    <t>Total de capital contable</t>
  </si>
  <si>
    <t>Nivel</t>
  </si>
  <si>
    <t>Efectivo y equivalentes de efectivo nacionales</t>
  </si>
  <si>
    <t>Efectivo y equivalentes de efectivo del extranjero</t>
  </si>
  <si>
    <t>Efectivo y equivalentes de efectivo, restringido nacionales</t>
  </si>
  <si>
    <t>Efectivo y equivalentes de efectivo, restringido del extranjero</t>
  </si>
  <si>
    <t>Cuentas de margen</t>
  </si>
  <si>
    <t>Sin Efectivo y equivalentes de efectivo</t>
  </si>
  <si>
    <t>Inversiones en valores con Instituciones nacionales</t>
  </si>
  <si>
    <t>Inversiones en valores con Instituciones extranjeras</t>
  </si>
  <si>
    <t>Inversiones permanentes en acciones nacionales</t>
  </si>
  <si>
    <t>Inversiones permanentes en acciones del extranjero</t>
  </si>
  <si>
    <t>Inversiones en instrumentos financieros negociables</t>
  </si>
  <si>
    <t>Inversiones en instrumentos financieros para cobrar o vender</t>
  </si>
  <si>
    <t>Sin inversiones en valores con Instituciones</t>
  </si>
  <si>
    <t>Clientes nacionales partes relacionadas</t>
  </si>
  <si>
    <t>Clientes extranjeros partes relacionadas</t>
  </si>
  <si>
    <t>Clientes nacionales partes no relacionadas</t>
  </si>
  <si>
    <t>Clientes extranjeros partes no relacionadas</t>
  </si>
  <si>
    <t>Cartera de crédito vigente</t>
  </si>
  <si>
    <t>Cartera de crédito vencida</t>
  </si>
  <si>
    <t>Cartera de crédito con riesgo de crédito etapa 1</t>
  </si>
  <si>
    <t>Cartera de crédito con riesgo de crédito etapa 2</t>
  </si>
  <si>
    <t>Cartera de crédito con riesgo de crédito etapa 3</t>
  </si>
  <si>
    <t>Estimación preventiva para riesgos crediticios</t>
  </si>
  <si>
    <t>Derechos de cobro adquiridos (neto)</t>
  </si>
  <si>
    <t>Sin Clientes</t>
  </si>
  <si>
    <t>Cuentas y documentos por cobrar a partes relacionadas nacionales</t>
  </si>
  <si>
    <t>Cuentas y documentos por cobrar a partes relacionadas del extranjero</t>
  </si>
  <si>
    <t>Cuentas y documentos por cobrar a partes no relacionadas nacionales</t>
  </si>
  <si>
    <t>Cuentas y documentos por cobrar a partes no relacionadas del extranjero</t>
  </si>
  <si>
    <t>Deudores por reporto</t>
  </si>
  <si>
    <t>Préstamo de valores</t>
  </si>
  <si>
    <t>Instrumentos Financieros Derivados</t>
  </si>
  <si>
    <t>Sin Cuentas y documentos por cobrar</t>
  </si>
  <si>
    <t>Deudores diversos partes relacionadas nacionales</t>
  </si>
  <si>
    <t>Deudores diversos partes relacionadas del extranjero</t>
  </si>
  <si>
    <t>Deudores diversos partes no relacionadas nacionales</t>
  </si>
  <si>
    <t>Deudores diversos partes no relacionadas del extranjero</t>
  </si>
  <si>
    <t>Deudores por primas nacionales</t>
  </si>
  <si>
    <t>Deudores por primas del extranjero</t>
  </si>
  <si>
    <t>Sin Deudores diversos</t>
  </si>
  <si>
    <t>Otras Estamaciones de Cuentas Incobrables</t>
  </si>
  <si>
    <t>Otros Impuestos por Recuperar</t>
  </si>
  <si>
    <t>Productos terminados</t>
  </si>
  <si>
    <t>Producción en proceso</t>
  </si>
  <si>
    <t>Materiales y materias primas</t>
  </si>
  <si>
    <t>Pérdida por deterioro</t>
  </si>
  <si>
    <t>Mercancias en tránsito</t>
  </si>
  <si>
    <t>Estimación de obsolescencia</t>
  </si>
  <si>
    <t>Bienes adjudicados</t>
  </si>
  <si>
    <t>Estimación de bienes adjudicados</t>
  </si>
  <si>
    <t>Sin Inventarios</t>
  </si>
  <si>
    <t>Rentas pagadas por anticipado</t>
  </si>
  <si>
    <t>Anticipo a proveedores nacionales partes relacionadas</t>
  </si>
  <si>
    <t>Anticipo a proveedores extranjeros partes relacionadas</t>
  </si>
  <si>
    <t>Anticipo a proveedores nacionales partes no relacionadas</t>
  </si>
  <si>
    <t>Anticipo a proveedores extranjeros partes no relacionadas</t>
  </si>
  <si>
    <t>Impuestos pagados por anticipado</t>
  </si>
  <si>
    <t>Depósitos en garantia</t>
  </si>
  <si>
    <t>Seguros y fianzas pagados por anticipado</t>
  </si>
  <si>
    <t>Sin Pagos anticipados</t>
  </si>
  <si>
    <t>Otros Activos Disponibles para Venta</t>
  </si>
  <si>
    <t>Otras cuentas de activo a corto plazo por Reclasificar en NIF</t>
  </si>
  <si>
    <t>Terrenos</t>
  </si>
  <si>
    <t xml:space="preserve">Construcciones </t>
  </si>
  <si>
    <t>Depreciación de construcciones</t>
  </si>
  <si>
    <t>Maquinaria</t>
  </si>
  <si>
    <t>Depreciacion de maquinaria</t>
  </si>
  <si>
    <t>Equipo de Transporte</t>
  </si>
  <si>
    <t>Depreciación de equipo de transporte</t>
  </si>
  <si>
    <t>Mobiliario y Equipo</t>
  </si>
  <si>
    <t>Depreciación de mobiliario y equipo</t>
  </si>
  <si>
    <t>Equipo de Computo</t>
  </si>
  <si>
    <t>Depreciación de equipo de computo</t>
  </si>
  <si>
    <t>Sin Propiedades, plantas y equipo</t>
  </si>
  <si>
    <t>Cuentas y documentos por cobrar a largo plazo de partes relacionadas nacionales</t>
  </si>
  <si>
    <t>Cuentas y documentos por cobrar a largo plazo de partes relacionadas extranjeras</t>
  </si>
  <si>
    <t>Cuentas y documentos por cobrar a largo plazo de partes no relacionadas nacionales</t>
  </si>
  <si>
    <t>Cuentas y documentos por cobrar a largo plazo de partes no relacionadas extranjeras</t>
  </si>
  <si>
    <t>Sin cuentas y documentos por cobrar a largo plazo</t>
  </si>
  <si>
    <t>Anticipo a proveedores nacionales a largo plazo (Partes relacionadas)</t>
  </si>
  <si>
    <t>Anticipo a proveedores extranjeros a largo plazo (Partes relacionadas)</t>
  </si>
  <si>
    <t>Anticipo a proveedores nacionales a largo plazo (Partes no relacionadas)</t>
  </si>
  <si>
    <t>Anticipo a proveedores extranjeros a largo plazo (Partes no relacionadas)</t>
  </si>
  <si>
    <t>Sin anticipo a proveedores</t>
  </si>
  <si>
    <t>Otros Credito Mercantil</t>
  </si>
  <si>
    <t>Otros Activos intangibles</t>
  </si>
  <si>
    <t>Derecho de usufructo adquirido en el ejercicio</t>
  </si>
  <si>
    <t>Sin activos intagibles</t>
  </si>
  <si>
    <t>Otros Inversiones en asociadas</t>
  </si>
  <si>
    <t>Otros Intrumentos financieros por cobrar a largo plazo</t>
  </si>
  <si>
    <t>Otras cuentas de Activo a largo plazo Por Reclasificar en NIF</t>
  </si>
  <si>
    <t>Total de activo a largo plazo</t>
  </si>
  <si>
    <t>Otros Prestamos Bancarios</t>
  </si>
  <si>
    <t>Proveedores nacionales partes relacionadas</t>
  </si>
  <si>
    <t>Proveedores del extranjero partes relacionadas</t>
  </si>
  <si>
    <t>Proveedores nacionales partes no relacionadas</t>
  </si>
  <si>
    <t>Proveedores del extranjero partes no relacionadas</t>
  </si>
  <si>
    <t>Sin Proveedores</t>
  </si>
  <si>
    <t>Cuentas y documentos por pagar a partes relacionadas nacionales</t>
  </si>
  <si>
    <t>Cuentas y documentos por pagar a partes relacionadas del extranjero</t>
  </si>
  <si>
    <t>Cuentas y documentos por pagar a partes no relacionadas nacionales</t>
  </si>
  <si>
    <t>Cuentas y documentos por pagar a partes no relacionadas del extranjero</t>
  </si>
  <si>
    <t>Captación tradicional</t>
  </si>
  <si>
    <t>Préstamos interbancarios y de otros organismos</t>
  </si>
  <si>
    <t>Reservas técnicas (Riesgos en curso, obligaciones pendientes de cumplir, riesgos catastroficos)</t>
  </si>
  <si>
    <t>Otras reservas técnicas</t>
  </si>
  <si>
    <t>Sin cuentas y documentos por pagar</t>
  </si>
  <si>
    <t>Instrumentos financieros nacionales partes relacionadas</t>
  </si>
  <si>
    <t>Instrumentos financieros del extranjero partes relacionadas</t>
  </si>
  <si>
    <t>Instrumentos financieros nacionales partes no relacionadas</t>
  </si>
  <si>
    <t>Instrumentos financieros del extranjero partes no relacionadas</t>
  </si>
  <si>
    <t>Instrumentos financieros derivados con fines de negociación</t>
  </si>
  <si>
    <t>Instrumentos financieros derivados con fines de cobertura</t>
  </si>
  <si>
    <t>Ajustes de valuación por cobertura de pasivos financieros</t>
  </si>
  <si>
    <t>Sin instrumentos financieros</t>
  </si>
  <si>
    <t>Acreedores diversos nacionales partes relacionadas</t>
  </si>
  <si>
    <t>Acreedores diversos del extranjero partes relacionadas</t>
  </si>
  <si>
    <t>Acreedores diversos nacionales partes no relacionadas</t>
  </si>
  <si>
    <t>Acreedores diversos del extranjero partes no relacionadas</t>
  </si>
  <si>
    <t>Acreedores por reporto</t>
  </si>
  <si>
    <t xml:space="preserve">Préstamo de valores </t>
  </si>
  <si>
    <t>Colaterales vendidos o dados en garantía</t>
  </si>
  <si>
    <t>Obligaciones en operaciones de bursatilización</t>
  </si>
  <si>
    <t>Pasivo por arrendamiento</t>
  </si>
  <si>
    <t>Acreedores por liquidación de operaciones</t>
  </si>
  <si>
    <t>Acreedores por cuentas de margen</t>
  </si>
  <si>
    <t>Acreedores por colaterales recibidos en efectivo</t>
  </si>
  <si>
    <t>Reaseguradoras y reafianzadores</t>
  </si>
  <si>
    <t>Sin Acreedores diversos</t>
  </si>
  <si>
    <t>Activos por derecho de uso derivados de arrendamiento</t>
  </si>
  <si>
    <t>Impuestos a la utilidad por pagar Varios</t>
  </si>
  <si>
    <t>Anticipo de clientes partes relacionadas nacionales</t>
  </si>
  <si>
    <t>Anticipo de clientes partes relacionadas del extranjero</t>
  </si>
  <si>
    <t>Anticipo de clientes partes no relacionadas nacionales</t>
  </si>
  <si>
    <t>Anticipo de clientes partes no relacionadas del extranjero</t>
  </si>
  <si>
    <t>Sin Anticipo de clientes</t>
  </si>
  <si>
    <t>Otras Provisiones</t>
  </si>
  <si>
    <t>Impuestos retenidos</t>
  </si>
  <si>
    <t>Impuestos trasladados cobrados</t>
  </si>
  <si>
    <t>Impuestos trasladados por cobrar</t>
  </si>
  <si>
    <t>Sin Impuestos por pagar</t>
  </si>
  <si>
    <t>ISR diferido</t>
  </si>
  <si>
    <t>PTU por pagar</t>
  </si>
  <si>
    <t>Otras Cuentas De pasivos Por Reclasificar a corto plazo en NIF</t>
  </si>
  <si>
    <t>Total de pasivo a corto plazo</t>
  </si>
  <si>
    <t>Cuentas y documentos por pagar a largo plazo de partes relacionadas nacionales</t>
  </si>
  <si>
    <t>Cuentas y documentos por pagar a largo plazo de partes relacionadas del extranjero</t>
  </si>
  <si>
    <t>Cuentas y documentos por pagar a largo plazo de partes no relacionadas nacionales</t>
  </si>
  <si>
    <t>Cuentas y documentos por pagar a largo plazo de partes no relacionadas del extranjero</t>
  </si>
  <si>
    <t>Sin Cuentas y documentos por pagar a largo plazo</t>
  </si>
  <si>
    <t>Instrumentos financieros a largo plazo nacionales de partes relacionadas</t>
  </si>
  <si>
    <t>Instrumentos financieros a largo plazo del extranjero de partes relacionadas</t>
  </si>
  <si>
    <t>Instrumentos financieros a largo plazo nacionales de partes no relacionadas</t>
  </si>
  <si>
    <t>Instrumentos financieros a largo plazo del extranjero de partes no relacionadas</t>
  </si>
  <si>
    <t>Sin instrumentos financieros a largo plazo</t>
  </si>
  <si>
    <t>Otras Rentas Cobradas Por Anticipado</t>
  </si>
  <si>
    <t>Otras Aportaciones para futuros aumentos en el capital</t>
  </si>
  <si>
    <t>Otros Impuestos a la Utilidad Diferido por Pagar</t>
  </si>
  <si>
    <t>Beneficios a empleados Varios</t>
  </si>
  <si>
    <t>Provisiones a largo plazo Varios</t>
  </si>
  <si>
    <t>Otras Cuentas De PASIVO a largo plazo Por Reclasificar en NIF</t>
  </si>
  <si>
    <t>Total de pasivo a largo plazo</t>
  </si>
  <si>
    <t>Capital social (aportaciones)</t>
  </si>
  <si>
    <t>Capital social (Capitalización)</t>
  </si>
  <si>
    <t>Aportaciones para futuros aumentos de capital</t>
  </si>
  <si>
    <t>Reserva legal</t>
  </si>
  <si>
    <t>Exceso en la actualización de capital</t>
  </si>
  <si>
    <t>Insuficiencia en la actualización del capital</t>
  </si>
  <si>
    <t>Actualización del capital contable</t>
  </si>
  <si>
    <t>Reservas de capital</t>
  </si>
  <si>
    <t>Prima en venta de acciones</t>
  </si>
  <si>
    <t>Sin capital social</t>
  </si>
  <si>
    <t>Otras Utilidades acumuladas</t>
  </si>
  <si>
    <t>Utilidad neta</t>
  </si>
  <si>
    <t>Pérdidas acumuladas</t>
  </si>
  <si>
    <t>Pérdidas neta</t>
  </si>
  <si>
    <t>Sin Utilidades acumuladas</t>
  </si>
  <si>
    <t>Otros Resultados integrales</t>
  </si>
  <si>
    <t>Otros Participación Controladora</t>
  </si>
  <si>
    <t>Otros Participación No Controladora</t>
  </si>
  <si>
    <t>Otras Cuentas de Capital Por Reclasificar en NIF</t>
  </si>
  <si>
    <t xml:space="preserve">Total de pasivo y capital contable </t>
  </si>
  <si>
    <t>Ventas y/o servicios nacionales</t>
  </si>
  <si>
    <t>Ventas y/o servicios extranjeros</t>
  </si>
  <si>
    <t>Devoluciones, descuentos y bonificaciones nacionales</t>
  </si>
  <si>
    <t>Devoluciones, descuentos y bonificaciones extranjeras</t>
  </si>
  <si>
    <t>Ingresos por intereses</t>
  </si>
  <si>
    <t>Gastos por intereses</t>
  </si>
  <si>
    <t>Estimación preventiva para riesgos crediticios (Recuperaciones)</t>
  </si>
  <si>
    <t>Primas estimadas</t>
  </si>
  <si>
    <t>Primas cedidas</t>
  </si>
  <si>
    <t>Sin Ingresos</t>
  </si>
  <si>
    <t>Otros Ingresos</t>
  </si>
  <si>
    <t>Inventario inicial</t>
  </si>
  <si>
    <t>Inventario final</t>
  </si>
  <si>
    <t>Compras netas nacionales</t>
  </si>
  <si>
    <t>Compras netas extranjeras</t>
  </si>
  <si>
    <t>Sin materiales utilizados o comercializados</t>
  </si>
  <si>
    <t>Costo de ventas (Suma lo Siguiente) (Suma lo Siguiente)</t>
  </si>
  <si>
    <t>Mano de obra directa de fabricación</t>
  </si>
  <si>
    <t>Gastos relacionados a la mano de obra</t>
  </si>
  <si>
    <t>Maquilas</t>
  </si>
  <si>
    <t>Gastos indirectos</t>
  </si>
  <si>
    <t>Deducciones de inversiones</t>
  </si>
  <si>
    <t>Mano de obre indirecta de fabricación</t>
  </si>
  <si>
    <t>Otros costos</t>
  </si>
  <si>
    <t>Sin Costo de ventas</t>
  </si>
  <si>
    <t>Costo de servicios (Es la suma de lo Siguiente)</t>
  </si>
  <si>
    <t>Comisiones y tarifas cobradas</t>
  </si>
  <si>
    <t>Comisiones y tarifas pagadas</t>
  </si>
  <si>
    <t>Otros ingresos (egresos) de la operación</t>
  </si>
  <si>
    <t>Incremento neto de las reservas técnicas (Riesgos en curso, obligaciones pendientes de cumplir, riesgos catastroficos)</t>
  </si>
  <si>
    <t>Costo neto de adquisición</t>
  </si>
  <si>
    <t>Costo neto de siniestralidad, reclamaciones y otras obligaciones pendientes de cumplir</t>
  </si>
  <si>
    <t>Incremento neto de otras reservas técnicas</t>
  </si>
  <si>
    <t>Sin Costo de servicios</t>
  </si>
  <si>
    <t>Otras Cuentas de Costos de servicios por reclasificaren NIF</t>
  </si>
  <si>
    <t>Utilidad bruta (NO ASIGNAR)</t>
  </si>
  <si>
    <t>Perdida bruta (NO ASIGNAR)</t>
  </si>
  <si>
    <t>Gastos de operación (NO ASIGNAR) (Suma lo Anterior)</t>
  </si>
  <si>
    <t>Gastos generales</t>
  </si>
  <si>
    <t>Gastos de administración</t>
  </si>
  <si>
    <t>Gastos de venta</t>
  </si>
  <si>
    <t>Sin Gastos de operación</t>
  </si>
  <si>
    <t>Otros gastos de operación</t>
  </si>
  <si>
    <t>Utilidad de operación (NO ASIGNAR)</t>
  </si>
  <si>
    <t>Perdida de operación  (NO ASIGNAR)</t>
  </si>
  <si>
    <t>RESULTADO INTEGRAL DE FINANCIAMIENTO</t>
  </si>
  <si>
    <t>PRODUCTOS FINANCIEROS</t>
  </si>
  <si>
    <t>Intereses devengados a favor nacionales</t>
  </si>
  <si>
    <t>Intereses devengados a favor del extranjero</t>
  </si>
  <si>
    <t>Intereses moratorios a favor nacionales</t>
  </si>
  <si>
    <t>Intereses moratorios a favor del extranjero</t>
  </si>
  <si>
    <t>Ganancia cambiaria</t>
  </si>
  <si>
    <t>GASTOS FINANCIEROS</t>
  </si>
  <si>
    <t>Intereses devengados  a cargo nacionales</t>
  </si>
  <si>
    <t>Intereses devengados  a cargo del extranjero</t>
  </si>
  <si>
    <t>Intereses moratorios a cargo del extranjero</t>
  </si>
  <si>
    <t>Perdida cambiaria</t>
  </si>
  <si>
    <t>Resultado por posicion monetaria desfavorable</t>
  </si>
  <si>
    <t>Resultado por posicion monetaria favorable</t>
  </si>
  <si>
    <t>Cambios en el valor razonable de activos y pasivos financieros deudor</t>
  </si>
  <si>
    <t>Cambios en el valor razonable de activos y pasivos financieros acreedor</t>
  </si>
  <si>
    <t>Productos financieros</t>
  </si>
  <si>
    <t>Gastos financieros</t>
  </si>
  <si>
    <t>Sin Resultado Integral de Financiamiento</t>
  </si>
  <si>
    <t>Participacion en asociadas (NO ASIGNAR)</t>
  </si>
  <si>
    <t>Utilidad neta por participación en los resultados de subsidiarias no consolidadas, asociadas y negocios conjuntos</t>
  </si>
  <si>
    <t>Pérdida neta por participación en los resultados de subsidiarias no consolidadas, asociadas y negocios conjuntos</t>
  </si>
  <si>
    <t>Sin Participación en asociadas</t>
  </si>
  <si>
    <t>Utilidad antes de impuestos a la utilidad (NO ASIGNAR)</t>
  </si>
  <si>
    <t>Pérdida antes de impuestos a la utilidad (NO ASIGNAR)</t>
  </si>
  <si>
    <t>Impuestos a la utilidad (NO ASIGNAR)</t>
  </si>
  <si>
    <t>Impuesto sobre la renta</t>
  </si>
  <si>
    <t>Impuesto sobre la renta diferido</t>
  </si>
  <si>
    <t>Sin Impuesto a la utilidad</t>
  </si>
  <si>
    <t>Utilidad de operaciones continuas (NO ASIGNAR)</t>
  </si>
  <si>
    <t>Perdida de operaciones continuas (NO ASIGNAR)</t>
  </si>
  <si>
    <t>Participación de los Trabajadores en las Utilidades</t>
  </si>
  <si>
    <t>Sin Operaciones discontinuadas</t>
  </si>
  <si>
    <t>Utilidad de enajenación de acciones</t>
  </si>
  <si>
    <t>Pérdida de enajenación de acciones</t>
  </si>
  <si>
    <t>Utilidad de segmento del negocio o segmento geográfico</t>
  </si>
  <si>
    <t>Pérdida de segmento del negocio o segmento geográfico</t>
  </si>
  <si>
    <t>Otros cobros por actividades de financiamiento</t>
  </si>
  <si>
    <t>Otros pagos por actividades de financiamiento</t>
  </si>
  <si>
    <t>Otros Resultados integrales (NO ASIGNAR)</t>
  </si>
  <si>
    <t>Resultado por conversión de operaciones extranjeras</t>
  </si>
  <si>
    <t>Valuación de coberturas de flujo de efectivo</t>
  </si>
  <si>
    <t>Participación en los ORI de asociadas</t>
  </si>
  <si>
    <t>Impuestos a la utilidad de los ORI</t>
  </si>
  <si>
    <t>Participación de los trabajadores en las utilidades (ORI)</t>
  </si>
  <si>
    <t>Valuación de instrumentos financieros para cobrar o vender</t>
  </si>
  <si>
    <t>Ingresos y gastos relacionados con activos mantenidos para su disposición</t>
  </si>
  <si>
    <t>Remedición de beneficios difinidos a los empleados</t>
  </si>
  <si>
    <t>OTRAS CUENTAS DE RESULTADOS POR RECLASIFICAR EN NIF</t>
  </si>
  <si>
    <t xml:space="preserve">Sin Otros Resultados Integrales </t>
  </si>
  <si>
    <t>Resultado integral (NO ASIGNAR)</t>
  </si>
  <si>
    <t>Utilidad neta atribuible a: (NO ASIGNAR)</t>
  </si>
  <si>
    <t>Participación no controladora</t>
  </si>
  <si>
    <t>Resultado integral atribuible a: (NO ASIGNAR)</t>
  </si>
  <si>
    <t>Número de acciones (NO ASIGNAR)</t>
  </si>
  <si>
    <t>Utilidad básica por acción ordinaria (NO ASIGNAR)</t>
  </si>
  <si>
    <t>5701.00</t>
  </si>
  <si>
    <t>5701.01</t>
  </si>
  <si>
    <t>5701.02</t>
  </si>
  <si>
    <t>5701.03</t>
  </si>
  <si>
    <t>5701.04</t>
  </si>
  <si>
    <t>5701.05</t>
  </si>
  <si>
    <t>5701.06</t>
  </si>
  <si>
    <t>5701.07</t>
  </si>
  <si>
    <t>5701.08</t>
  </si>
  <si>
    <t>5701.09</t>
  </si>
  <si>
    <t>5701.10</t>
  </si>
  <si>
    <t>5801.00</t>
  </si>
  <si>
    <t>5801.01</t>
  </si>
  <si>
    <t>5801.02</t>
  </si>
  <si>
    <t>5901.00</t>
  </si>
  <si>
    <t>5901.01</t>
  </si>
  <si>
    <t>5901.02</t>
  </si>
  <si>
    <t>5901.03</t>
  </si>
  <si>
    <t>5901.04</t>
  </si>
  <si>
    <t>Naturaleza</t>
  </si>
  <si>
    <t>Sub Digito</t>
  </si>
  <si>
    <t>Operación</t>
  </si>
  <si>
    <t>Pago de pasivos derivados de arrendamiento financiero</t>
  </si>
  <si>
    <t>Tipo de Operación</t>
  </si>
  <si>
    <t>Por Medio de</t>
  </si>
  <si>
    <t>SubMaestra</t>
  </si>
  <si>
    <t>Maestra</t>
  </si>
  <si>
    <t>MedioAcumula</t>
  </si>
  <si>
    <t>DeltaBal</t>
  </si>
  <si>
    <t>Variación en Saldos Bancarios</t>
  </si>
  <si>
    <t>Neto de Flujo VIA CUENTAS</t>
  </si>
  <si>
    <t>Utilidad de Operación</t>
  </si>
  <si>
    <t>Variación en saldos Bancarios</t>
  </si>
  <si>
    <t>Importe</t>
  </si>
  <si>
    <t>Contraste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</si>
  <si>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</si>
  <si>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</si>
  <si>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</si>
  <si>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</si>
  <si>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</si>
  <si>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</si>
  <si>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</si>
  <si>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</si>
  <si>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</si>
  <si>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Ajustes Partidas Consideradas en Act Previas</t>
  </si>
  <si>
    <t>X1, X4 y X5</t>
  </si>
  <si>
    <t>Partidas relacionadas con actividades de financiamiento:</t>
  </si>
  <si>
    <t>Y2, Y3, Y4</t>
  </si>
  <si>
    <t>Estado de flujos de efectivo (Metodo Indirecto)</t>
  </si>
  <si>
    <t>Saldo Inicial</t>
  </si>
  <si>
    <t>Saldo Final</t>
  </si>
  <si>
    <t>Proteger</t>
  </si>
  <si>
    <t>Instrucciones:</t>
  </si>
  <si>
    <t>Podrás personalizar los cálculos capturando en las celdas marcadas en color amarillo para introducir los importes.</t>
  </si>
  <si>
    <r>
      <t xml:space="preserve">Para poder generar la simulación del Estado de Flujo de Efectivo, asigna el </t>
    </r>
    <r>
      <rPr>
        <b/>
        <sz val="14"/>
        <rFont val="Arial"/>
        <family val="2"/>
      </rPr>
      <t>Rubro NIF</t>
    </r>
    <r>
      <rPr>
        <sz val="14"/>
        <rFont val="Arial"/>
        <family val="2"/>
      </rPr>
      <t xml:space="preserve"> de acuerdo a la declaración y el </t>
    </r>
    <r>
      <rPr>
        <b/>
        <sz val="14"/>
        <rFont val="Arial"/>
        <family val="2"/>
      </rPr>
      <t>Tipo de Actividad</t>
    </r>
    <r>
      <rPr>
        <sz val="14"/>
        <rFont val="Arial"/>
        <family val="2"/>
      </rPr>
      <t xml:space="preserve"> de acuerdo al giro de la empresa</t>
    </r>
  </si>
  <si>
    <t>Para mayor detalle consulta:</t>
  </si>
  <si>
    <t>https://conocimiento.blob.core.windows.net/conocimiento/Manuales/DeclaracionAnual/index.htm?#</t>
  </si>
  <si>
    <t>Elaborada Por:</t>
  </si>
  <si>
    <t>Benito Barragán Rangel</t>
  </si>
  <si>
    <t>Consultoría e Investigación Fiscal Digital CONTPAQi®</t>
  </si>
  <si>
    <t>Fabiola Magaña Alejo</t>
  </si>
  <si>
    <t>Jorge Enrique Benítez Barba</t>
  </si>
  <si>
    <t>Generación de Conocimiento</t>
  </si>
  <si>
    <t>Versión de la Cédula:</t>
  </si>
  <si>
    <r>
      <t xml:space="preserve">La pestaña </t>
    </r>
    <r>
      <rPr>
        <b/>
        <sz val="14"/>
        <rFont val="Arial"/>
        <family val="2"/>
      </rPr>
      <t xml:space="preserve">Catalogo NIF </t>
    </r>
    <r>
      <rPr>
        <sz val="14"/>
        <rFont val="Arial"/>
        <family val="2"/>
      </rPr>
      <t>contiene los rubros por Actividades y Tipos de Operación.</t>
    </r>
  </si>
  <si>
    <t>En esta cédula podrás generar el Estado de Flujo de Efectivo (método indirecto) de las personas morales para presentar la declaración anual del Ejercicio 2022.</t>
  </si>
  <si>
    <r>
      <t xml:space="preserve">Deberás emitir el Reporte Anexos por Rubro NIF desde tu sistema contable con salida a Excel®, Copia los datos a la pestaña </t>
    </r>
    <r>
      <rPr>
        <b/>
        <sz val="14"/>
        <rFont val="Arial"/>
        <family val="2"/>
      </rPr>
      <t>1. Anexos Por Rubro NIF</t>
    </r>
    <r>
      <rPr>
        <sz val="14"/>
        <rFont val="Arial"/>
        <family val="2"/>
      </rPr>
      <t>, con esto podrás</t>
    </r>
  </si>
  <si>
    <r>
      <t xml:space="preserve">generar la información en la pestaña </t>
    </r>
    <r>
      <rPr>
        <b/>
        <sz val="14"/>
        <rFont val="Arial"/>
        <family val="2"/>
      </rPr>
      <t>2. FE Indirecto NIF B2</t>
    </r>
    <r>
      <rPr>
        <sz val="14"/>
        <rFont val="Arial"/>
        <family val="2"/>
      </rPr>
      <t>.</t>
    </r>
  </si>
  <si>
    <r>
      <t xml:space="preserve">En la Pestaña </t>
    </r>
    <r>
      <rPr>
        <b/>
        <sz val="14"/>
        <rFont val="Arial"/>
        <family val="2"/>
      </rPr>
      <t>2. FE Indirecto NIF B2</t>
    </r>
    <r>
      <rPr>
        <sz val="14"/>
        <rFont val="Arial"/>
        <family val="2"/>
      </rPr>
      <t xml:space="preserve"> captura la Utilidad antes de impuestos a la utilidad (ERI) para generar la información.</t>
    </r>
  </si>
  <si>
    <r>
      <t xml:space="preserve">para calcular el Estado de Flujo de Efectivo método indirecto desde la hoja 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Anexos por Rubro NIF.</t>
    </r>
  </si>
  <si>
    <r>
      <t>En la Hoja</t>
    </r>
    <r>
      <rPr>
        <b/>
        <sz val="14"/>
        <rFont val="Arial"/>
        <family val="2"/>
      </rPr>
      <t xml:space="preserve"> 3. Catálogo NIF </t>
    </r>
    <r>
      <rPr>
        <sz val="14"/>
        <rFont val="Arial"/>
        <family val="2"/>
      </rPr>
      <t xml:space="preserve"> asigna de igual forma el </t>
    </r>
    <r>
      <rPr>
        <b/>
        <sz val="14"/>
        <rFont val="Arial"/>
        <family val="2"/>
      </rPr>
      <t>Rubro NIF</t>
    </r>
    <r>
      <rPr>
        <sz val="14"/>
        <rFont val="Arial"/>
        <family val="2"/>
      </rPr>
      <t xml:space="preserve"> y el </t>
    </r>
    <r>
      <rPr>
        <b/>
        <sz val="14"/>
        <rFont val="Arial"/>
        <family val="2"/>
      </rPr>
      <t>Tipo de Actividad</t>
    </r>
    <r>
      <rPr>
        <sz val="14"/>
        <rFont val="Arial"/>
        <family val="2"/>
      </rPr>
      <t xml:space="preserve"> de acuerdo a lo que asignaste en la Hoja</t>
    </r>
    <r>
      <rPr>
        <b/>
        <sz val="14"/>
        <rFont val="Arial"/>
        <family val="2"/>
      </rPr>
      <t xml:space="preserve"> 1. Anexos por Rubro NIF.</t>
    </r>
  </si>
  <si>
    <r>
      <t>En la hoja</t>
    </r>
    <r>
      <rPr>
        <b/>
        <sz val="14"/>
        <rFont val="Arial"/>
        <family val="2"/>
      </rPr>
      <t xml:space="preserve"> 1. Anexos por Rubro NIF </t>
    </r>
    <r>
      <rPr>
        <sz val="14"/>
        <rFont val="Arial"/>
        <family val="2"/>
      </rPr>
      <t>se copiarán las cuentas a nivel afectable con la asignación del rubro NIF para generar el Estado de Flujo de Efectivo.</t>
    </r>
  </si>
  <si>
    <r>
      <t>Puedes obtener la Utilidad antes de impuestos del reporte</t>
    </r>
    <r>
      <rPr>
        <b/>
        <sz val="14"/>
        <rFont val="Arial"/>
        <family val="2"/>
      </rPr>
      <t xml:space="preserve"> B3. Estado de resultado integral.</t>
    </r>
  </si>
  <si>
    <t>Flujo de efectivo al final del periodo</t>
  </si>
  <si>
    <t>Comprobación</t>
  </si>
  <si>
    <t>Variaciones del flujo</t>
  </si>
  <si>
    <t>de "efectivo y equivalentes de efectivo" más las variaciones dentro del ejercicio.</t>
  </si>
  <si>
    <t xml:space="preserve">Puedes corroborar resultados cuando tu saldo final del rubro de "efectivo y equivalentes de efectivo" sea igual a la suma de tu saldo inicial </t>
  </si>
  <si>
    <t>Sin efectos por cambios en el valor del efectivo</t>
  </si>
  <si>
    <t>Disminución (Incremento) de cuentas y documentos por cobrar.</t>
  </si>
  <si>
    <t>Disminución (Incremento) de cuentas por cobrar a partes relacionadas.</t>
  </si>
  <si>
    <t>Disminución (Incremento) de Inventarios</t>
  </si>
  <si>
    <t>Disminución (Incremento) de impuestos por recuperar</t>
  </si>
  <si>
    <t xml:space="preserve">Disminución (Incremento) de cuentas por pagar. </t>
  </si>
  <si>
    <t>Disminución (Incremento) de pasivos acumulados.</t>
  </si>
  <si>
    <t>Impuestos a la utilidad pagados</t>
  </si>
  <si>
    <t xml:space="preserve">Otros incrementos o disminuciones de operación. </t>
  </si>
  <si>
    <t>Otras disminuciones (Incrementos) de inversión.</t>
  </si>
  <si>
    <t>Otras disminuciones (Incrementos) de financiamientos.</t>
  </si>
  <si>
    <t xml:space="preserve"> </t>
  </si>
  <si>
    <t>Activo a largo  plazo</t>
  </si>
  <si>
    <t>Capital</t>
  </si>
  <si>
    <t>Resultados Acreedor</t>
  </si>
  <si>
    <t>Versión 1.11.27  al 30 de marzo de 2023 publicada en el portal del Servicio de Administración Tributaria</t>
  </si>
  <si>
    <t>Versión e 30-Marzo-2023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</si>
</sst>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3" fillId="5" borderId="0" xfId="0" applyFont="1" applyFill="1"/>
    <xf numFmtId="0" fontId="7" fillId="0" borderId="0" xfId="0" applyFont="1" applyAlignment="1">
      <alignment horizontal="left"/>
    </xf>
    <xf numFmtId="164" fontId="0" fillId="0" borderId="0" xfId="1" applyNumberFormat="1" applyFont="1" applyProtection="1"/>
    <xf numFmtId="43" fontId="0" fillId="0" borderId="0" xfId="1" applyFont="1" applyProtection="1"/>
    <xf numFmtId="164" fontId="2" fillId="0" borderId="0" xfId="1" applyNumberFormat="1" applyFont="1" applyProtection="1"/>
    <xf numFmtId="164" fontId="10" fillId="6" borderId="0" xfId="1" applyNumberFormat="1" applyFont="1" applyFill="1" applyProtection="1"/>
    <xf numFmtId="164" fontId="10" fillId="0" borderId="0" xfId="1" applyNumberFormat="1" applyFont="1" applyProtection="1"/>
    <xf numFmtId="43" fontId="0" fillId="0" borderId="0" xfId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43" fontId="0" fillId="0" borderId="0" xfId="1" applyFo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43" fontId="2" fillId="2" borderId="0" xfId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2" fillId="2" borderId="0" xfId="1" applyNumberFormat="1" applyFont="1" applyFill="1" applyAlignment="1" applyProtection="1">
      <alignment horizontal="center" vertical="center" wrapText="1"/>
    </xf>
    <xf numFmtId="0" fontId="2" fillId="0" borderId="0" xfId="0" applyFont="1"/>
    <xf numFmtId="164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39" fontId="0" fillId="0" borderId="0" xfId="0" applyNumberFormat="1" applyProtection="1">
      <protection locked="0"/>
    </xf>
    <xf numFmtId="0" fontId="4" fillId="0" borderId="0" xfId="0" applyFont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0" fontId="5" fillId="0" borderId="0" xfId="2" applyFont="1"/>
    <xf numFmtId="16" fontId="0" fillId="0" borderId="0" xfId="0" applyNumberFormat="1"/>
    <xf numFmtId="0" fontId="0" fillId="7" borderId="0" xfId="0" applyFill="1" applyProtection="1">
      <protection locked="0"/>
    </xf>
    <xf numFmtId="0" fontId="2" fillId="7" borderId="0" xfId="0" applyFont="1" applyFill="1" applyProtection="1">
      <protection locked="0"/>
    </xf>
    <xf numFmtId="164" fontId="0" fillId="7" borderId="0" xfId="1" applyNumberFormat="1" applyFont="1" applyFill="1" applyProtection="1"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0" fillId="0" borderId="0" xfId="0" applyNumberFormat="1"/>
    <xf numFmtId="0" fontId="3" fillId="8" borderId="0" xfId="0" applyFont="1" applyFill="1"/>
    <xf numFmtId="164" fontId="0" fillId="8" borderId="0" xfId="1" applyNumberFormat="1" applyFont="1" applyFill="1" applyProtection="1"/>
    <xf numFmtId="0" fontId="3" fillId="9" borderId="0" xfId="0" applyFont="1" applyFill="1"/>
    <xf numFmtId="164" fontId="0" fillId="9" borderId="0" xfId="1" applyNumberFormat="1" applyFont="1" applyFill="1" applyProtection="1"/>
    <xf numFmtId="0" fontId="0" fillId="3" borderId="0" xfId="0" applyFill="1"/>
    <xf numFmtId="39" fontId="0" fillId="0" borderId="0" xfId="0" applyNumberFormat="1"/>
    <xf numFmtId="39" fontId="2" fillId="0" borderId="0" xfId="0" applyNumberFormat="1" applyFont="1"/>
    <xf numFmtId="39" fontId="17" fillId="0" borderId="2" xfId="6" applyNumberFormat="1" applyFont="1" applyBorder="1" applyAlignment="1" applyProtection="1">
      <alignment horizontal="center"/>
      <protection locked="0"/>
    </xf>
    <xf numFmtId="39" fontId="17" fillId="0" borderId="0" xfId="6" applyNumberFormat="1" applyFont="1" applyBorder="1" applyAlignment="1" applyProtection="1">
      <alignment horizontal="center"/>
      <protection locked="0"/>
    </xf>
  </cellXfs>
  <cellStyles count="7">
    <cellStyle name="Hipervínculo" xfId="6" builtinId="8"/>
    <cellStyle name="Millares" xfId="1" builtinId="3"/>
    <cellStyle name="Millares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40">
    <dxf>
      <numFmt numFmtId="164" formatCode="#,##0.00_ ;[Red]\-#,##0.00\ "/>
    </dxf>
    <dxf>
      <protection locked="0" hidden="0"/>
    </dxf>
    <dxf>
      <numFmt numFmtId="7" formatCode="#,##0.00;\-#,##0.00"/>
      <protection locked="0" hidden="0"/>
    </dxf>
    <dxf>
      <numFmt numFmtId="7" formatCode="#,##0.00;\-#,##0.00"/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rgb="FFFFFFCC"/>
        </patternFill>
      </fill>
      <protection locked="0" hidden="0"/>
    </dxf>
    <dxf>
      <fill>
        <patternFill patternType="solid">
          <fgColor indexed="64"/>
          <bgColor rgb="FFFFFFCC"/>
        </patternFill>
      </fill>
      <protection locked="0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numFmt numFmtId="164" formatCode="#,##0.00_ ;[Red]\-#,##0.00\ 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protection locked="0" hidden="0"/>
    </dxf>
    <dxf>
      <numFmt numFmtId="164" formatCode="#,##0.00_ ;[Red]\-#,##0.00\ "/>
      <protection locked="0" hidden="0"/>
    </dxf>
    <dxf>
      <numFmt numFmtId="164" formatCode="#,##0.00_ ;[Red]\-#,##0.00\ "/>
      <protection locked="0" hidden="0"/>
    </dxf>
    <dxf>
      <numFmt numFmtId="164" formatCode="#,##0.00_ ;[Red]\-#,##0.00\ "/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00.00"/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25400</xdr:rowOff>
    </xdr:from>
    <xdr:to>
      <xdr:col>11</xdr:col>
      <xdr:colOff>25400</xdr:colOff>
      <xdr:row>5</xdr:row>
      <xdr:rowOff>154415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95D898-20BB-6742-905C-91FF40D5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286" y="38100"/>
          <a:ext cx="4699000" cy="1081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165101</xdr:rowOff>
    </xdr:from>
    <xdr:to>
      <xdr:col>2</xdr:col>
      <xdr:colOff>3594100</xdr:colOff>
      <xdr:row>0</xdr:row>
      <xdr:rowOff>869547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7B16B-AF2B-964E-9744-07DF5398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700" y="165101"/>
          <a:ext cx="3060700" cy="70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J186" totalsRowCount="1" headerRowDxfId="39" dataDxfId="38" totalsRowDxfId="37">
  <tableColumns count="10">
    <tableColumn id="1" xr3:uid="{00000000-0010-0000-0000-000001000000}" name="Rubro NIF" dataDxfId="36" totalsRowDxfId="7" dataCellStyle="Millares"/>
    <tableColumn id="2" xr3:uid="{00000000-0010-0000-0000-000002000000}" name="Nombre del Rubro" dataDxfId="35" totalsRowDxfId="6"/>
    <tableColumn id="3" xr3:uid="{00000000-0010-0000-0000-000003000000}" name="Naturaleza" dataDxfId="34" totalsRowDxfId="5"/>
    <tableColumn id="4" xr3:uid="{00000000-0010-0000-0000-000004000000}" name="Saldo Inicial" dataDxfId="33" totalsRowDxfId="4" dataCellStyle="Millares"/>
    <tableColumn id="5" xr3:uid="{00000000-0010-0000-0000-000005000000}" name="Cargos" dataDxfId="32" totalsRowDxfId="3" dataCellStyle="Millares"/>
    <tableColumn id="6" xr3:uid="{00000000-0010-0000-0000-000006000000}" name="Abonos" dataDxfId="31" totalsRowDxfId="2" dataCellStyle="Millares"/>
    <tableColumn id="7" xr3:uid="{00000000-0010-0000-0000-000007000000}" name="Saldo Final" dataDxfId="30" totalsRowDxfId="1" dataCellStyle="Millares"/>
    <tableColumn id="8" xr3:uid="{00000000-0010-0000-0000-000008000000}" name="DeltaBal" totalsRowFunction="sum" dataDxfId="29" totalsRowDxfId="0" dataCellStyle="Millares">
      <calculatedColumnFormula>+F5-E5</calculatedColumnFormula>
    </tableColumn>
    <tableColumn id="9" xr3:uid="{00000000-0010-0000-0000-000009000000}" name="Partida de Flujo" dataDxfId="28">
      <calculatedColumnFormula>IF(A5=0,0,VLOOKUP(A5,CataRubro,7,0))</calculatedColumnFormula>
    </tableColumn>
    <tableColumn id="10" xr3:uid="{00000000-0010-0000-0000-00000A000000}" name="Sub Digito" totalsRowFunction="count" dataDxfId="27">
      <calculatedColumnFormula>IF(LEN(A5)&gt;5,"SubMaestra","Maestra")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5:G352" totalsRowShown="0" headerRowDxfId="26" dataDxfId="25">
  <autoFilter ref="A5:G352" xr:uid="{00000000-0009-0000-0100-000002000000}"/>
  <tableColumns count="7">
    <tableColumn id="1" xr3:uid="{00000000-0010-0000-0100-000001000000}" name="Cclases" dataDxfId="24"/>
    <tableColumn id="2" xr3:uid="{00000000-0010-0000-0100-000002000000}" name="CNombreTipo" dataDxfId="23"/>
    <tableColumn id="4" xr3:uid="{00000000-0010-0000-0100-000004000000}" name="Nivel" dataDxfId="22"/>
    <tableColumn id="3" xr3:uid="{00000000-0010-0000-0100-000003000000}" name="CCuenta" dataDxfId="21"/>
    <tableColumn id="5" xr3:uid="{00000000-0010-0000-0100-000005000000}" name="CNombre Cuenta" dataDxfId="20"/>
    <tableColumn id="6" xr3:uid="{00000000-0010-0000-0100-000006000000}" name="Rubro Flujo" dataDxfId="19"/>
    <tableColumn id="7" xr3:uid="{00000000-0010-0000-0100-000007000000}" name="Sub Rubro Flujo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C2:C12" totalsRowShown="0" headerRowDxfId="17" dataDxfId="16">
  <autoFilter ref="C2:C12" xr:uid="{00000000-0009-0000-0100-000003000000}"/>
  <tableColumns count="1">
    <tableColumn id="1" xr3:uid="{00000000-0010-0000-0200-000001000000}" name="PartidasPreviasAct.Operación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7" displayName="Tabla7" ref="E2:E15" totalsRowShown="0" dataDxfId="14">
  <autoFilter ref="E2:E15" xr:uid="{00000000-0009-0000-0100-000007000000}"/>
  <tableColumns count="1">
    <tableColumn id="1" xr3:uid="{00000000-0010-0000-0300-000001000000}" name="ActividadesDeOperación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8" displayName="Tabla8" ref="G2:G15" totalsRowShown="0" dataDxfId="12">
  <autoFilter ref="G2:G15" xr:uid="{00000000-0009-0000-0100-000008000000}"/>
  <tableColumns count="1">
    <tableColumn id="1" xr3:uid="{00000000-0010-0000-0400-000001000000}" name="ActividadesDeInversión" dataDxfId="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9" displayName="Tabla9" ref="I2:I17" totalsRowShown="0" headerRowDxfId="10" dataDxfId="9">
  <autoFilter ref="I2:I17" xr:uid="{00000000-0009-0000-0100-000009000000}"/>
  <tableColumns count="1">
    <tableColumn id="1" xr3:uid="{00000000-0010-0000-0500-000001000000}" name="ActividadesDeFinanciamiento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a10" displayName="Tabla10" ref="A2:A7" totalsRowShown="0">
  <autoFilter ref="A2:A7" xr:uid="{00000000-0009-0000-0100-00000A000000}"/>
  <tableColumns count="1">
    <tableColumn id="1" xr3:uid="{00000000-0010-0000-0600-000001000000}" name="TipoDeOper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ocimiento.blob.core.windows.net/conocimiento/Manuales/DeclaracionAnual/index.htm?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opLeftCell="A34" workbookViewId="0">
      <selection activeCell="A46" sqref="A46"/>
    </sheetView>
  </sheetViews>
  <sheetFormatPr baseColWidth="10" defaultRowHeight="15"/>
  <cols>
    <col min="1" max="1" width="35" customWidth="1"/>
    <col min="2" max="2" width="21" customWidth="1"/>
  </cols>
  <sheetData>
    <row r="1" spans="1:1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">
      <c r="A10" s="59" t="s">
        <v>507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8">
      <c r="A11" s="59" t="s">
        <v>479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8">
      <c r="A12" s="59" t="s">
        <v>485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8"/>
    </row>
    <row r="13" spans="1:14" ht="18">
      <c r="A13" s="59" t="s">
        <v>478</v>
      </c>
      <c r="B13" s="59"/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</row>
    <row r="14" spans="1:14" ht="18">
      <c r="A14" s="59"/>
      <c r="B14" s="59"/>
      <c r="C14" s="5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">
      <c r="A15" s="59" t="s">
        <v>480</v>
      </c>
      <c r="B15" s="59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8">
      <c r="A16" s="59" t="s">
        <v>481</v>
      </c>
      <c r="B16" s="59"/>
      <c r="C16" s="5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8">
      <c r="A17" s="59" t="s">
        <v>482</v>
      </c>
      <c r="B17" s="59"/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8">
      <c r="A18" s="59" t="s">
        <v>486</v>
      </c>
      <c r="B18" s="59"/>
      <c r="C18" s="5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8">
      <c r="A19" s="59" t="s">
        <v>491</v>
      </c>
      <c r="B19" s="59"/>
      <c r="C19" s="5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8">
      <c r="A20" s="59" t="s">
        <v>490</v>
      </c>
      <c r="B20" s="59"/>
      <c r="C20" s="5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8">
      <c r="A21" s="59"/>
      <c r="B21" s="59"/>
      <c r="C21" s="5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8">
      <c r="A22" s="60" t="s">
        <v>466</v>
      </c>
      <c r="B22" s="59"/>
      <c r="C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8">
      <c r="A23" s="59" t="s">
        <v>467</v>
      </c>
      <c r="B23" s="59"/>
      <c r="C23" s="59"/>
      <c r="D23" s="59"/>
      <c r="E23" s="59"/>
      <c r="F23" s="59"/>
      <c r="G23" s="59"/>
      <c r="H23" s="59"/>
      <c r="I23" s="59"/>
      <c r="J23" s="58"/>
      <c r="K23" s="58"/>
      <c r="L23" s="58"/>
      <c r="M23" s="58"/>
      <c r="N23" s="58"/>
    </row>
    <row r="24" spans="1:14" ht="18">
      <c r="A24" s="59"/>
      <c r="B24" s="59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8">
      <c r="A25" s="59" t="s">
        <v>468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8">
      <c r="A26" s="59" t="s">
        <v>483</v>
      </c>
      <c r="B26" s="59"/>
      <c r="C26" s="59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</row>
    <row r="27" spans="1:14" ht="18">
      <c r="A27" s="58"/>
      <c r="B27" s="59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8">
      <c r="A28" s="59" t="s">
        <v>484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/>
    </row>
    <row r="29" spans="1:14" ht="18">
      <c r="A29" s="5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8">
      <c r="A30" s="5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8">
      <c r="A31" s="59" t="s">
        <v>469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9">
      <c r="A32" s="71" t="s">
        <v>470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8">
      <c r="A39" s="60" t="s">
        <v>471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8">
      <c r="A40" s="59" t="s">
        <v>472</v>
      </c>
      <c r="B40" s="59" t="s">
        <v>473</v>
      </c>
      <c r="C40" s="59"/>
      <c r="D40" s="59"/>
      <c r="E40" s="59"/>
      <c r="F40" s="59"/>
      <c r="G40" s="59"/>
      <c r="H40" s="58"/>
      <c r="I40" s="58"/>
      <c r="J40" s="58"/>
      <c r="K40" s="58"/>
      <c r="L40" s="58"/>
      <c r="M40" s="58"/>
      <c r="N40" s="58"/>
    </row>
    <row r="41" spans="1:14" ht="18">
      <c r="A41" s="59" t="s">
        <v>474</v>
      </c>
      <c r="B41" s="59" t="s">
        <v>473</v>
      </c>
      <c r="C41" s="59"/>
      <c r="D41" s="59"/>
      <c r="E41" s="59"/>
      <c r="F41" s="59"/>
      <c r="G41" s="59"/>
      <c r="H41" s="58"/>
      <c r="I41" s="58"/>
      <c r="J41" s="58"/>
      <c r="K41" s="58"/>
      <c r="L41" s="58"/>
      <c r="M41" s="58"/>
      <c r="N41" s="58"/>
    </row>
    <row r="42" spans="1:14" ht="18">
      <c r="A42" s="59" t="s">
        <v>475</v>
      </c>
      <c r="B42" s="59" t="s">
        <v>476</v>
      </c>
      <c r="C42" s="59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6">
      <c r="A44" s="61" t="s">
        <v>477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>
      <c r="A45" s="62" t="s">
        <v>508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 algorithmName="SHA-512" hashValue="9x2pnCltkABiuXSPf3CYz7CV737wFLSAT6lb1RgzN/W2mQxCsjLoLFye85z4jT3EaE0oZS8Hv2SppUY7R2QJYA==" saltValue="kODAmw2HyQa2wjLgOgag8A==" spinCount="100000" sheet="1" objects="1" scenarios="1"/>
  <mergeCells count="1">
    <mergeCell ref="A32:N32"/>
  </mergeCells>
  <hyperlinks>
    <hyperlink ref="A32" r:id="rId1" display="https://conocimiento.blob.core.windows.net/conocimiento/Manuales/DeclaracionAnual/index.htm?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6"/>
  <sheetViews>
    <sheetView zoomScale="115" zoomScaleNormal="115" workbookViewId="0">
      <pane xSplit="2" ySplit="4" topLeftCell="C160" activePane="bottomRight" state="frozen"/>
      <selection pane="topRight" activeCell="C1" sqref="C1"/>
      <selection pane="bottomLeft" activeCell="A4" sqref="A4"/>
      <selection pane="bottomRight" activeCell="A5" sqref="A5:G186"/>
    </sheetView>
  </sheetViews>
  <sheetFormatPr baseColWidth="10" defaultColWidth="10.83203125" defaultRowHeight="15"/>
  <cols>
    <col min="1" max="1" width="12" style="12" customWidth="1"/>
    <col min="2" max="2" width="30.83203125" style="18" customWidth="1"/>
    <col min="3" max="3" width="22.83203125" style="18" customWidth="1"/>
    <col min="4" max="4" width="15" style="15" customWidth="1"/>
    <col min="5" max="5" width="17.5" style="15" customWidth="1"/>
    <col min="6" max="6" width="15.5" style="15" customWidth="1"/>
    <col min="7" max="7" width="14.1640625" style="15" customWidth="1"/>
    <col min="8" max="8" width="16.1640625" style="7" customWidth="1"/>
    <col min="9" max="9" width="38.83203125" customWidth="1"/>
    <col min="10" max="10" width="15.1640625" customWidth="1"/>
    <col min="11" max="11" width="10.83203125" style="18"/>
    <col min="12" max="12" width="17.5" style="18" customWidth="1"/>
    <col min="13" max="13" width="17.5" style="16" customWidth="1"/>
    <col min="14" max="14" width="17.5" style="18" customWidth="1"/>
    <col min="15" max="16384" width="10.83203125" style="18"/>
  </cols>
  <sheetData>
    <row r="1" spans="1:14">
      <c r="B1" s="13"/>
      <c r="C1" s="13"/>
      <c r="D1" s="14"/>
      <c r="E1" s="14"/>
      <c r="F1" s="14"/>
      <c r="G1" s="14"/>
      <c r="I1" s="8"/>
      <c r="J1" s="30"/>
      <c r="K1"/>
      <c r="L1" s="16"/>
    </row>
    <row r="2" spans="1:14">
      <c r="B2" s="13"/>
      <c r="C2" s="13"/>
      <c r="D2" s="14"/>
      <c r="E2" s="14"/>
      <c r="F2" s="14"/>
      <c r="G2" s="14"/>
      <c r="I2" s="8"/>
      <c r="J2" s="30"/>
      <c r="K2"/>
      <c r="L2" s="16"/>
    </row>
    <row r="3" spans="1:14">
      <c r="B3" s="19"/>
      <c r="C3" s="19"/>
      <c r="D3" s="20"/>
      <c r="E3" s="20">
        <f>SUM(E5:E149)</f>
        <v>0</v>
      </c>
      <c r="F3" s="20">
        <f>SUM(F5:F149)</f>
        <v>0</v>
      </c>
      <c r="G3" s="15">
        <f>+E3-F3</f>
        <v>0</v>
      </c>
      <c r="H3" s="7">
        <f>+G3/2</f>
        <v>0</v>
      </c>
      <c r="K3"/>
      <c r="L3" s="16"/>
    </row>
    <row r="4" spans="1:14" s="24" customFormat="1" ht="16">
      <c r="A4" s="21" t="s">
        <v>127</v>
      </c>
      <c r="B4" s="22" t="s">
        <v>128</v>
      </c>
      <c r="C4" s="22" t="s">
        <v>433</v>
      </c>
      <c r="D4" s="23" t="s">
        <v>463</v>
      </c>
      <c r="E4" s="23" t="s">
        <v>1</v>
      </c>
      <c r="F4" s="23" t="s">
        <v>2</v>
      </c>
      <c r="G4" s="23" t="s">
        <v>464</v>
      </c>
      <c r="H4" s="25" t="s">
        <v>442</v>
      </c>
      <c r="I4" s="27" t="s">
        <v>70</v>
      </c>
      <c r="J4" s="27" t="s">
        <v>434</v>
      </c>
      <c r="K4" s="31"/>
    </row>
    <row r="5" spans="1:14">
      <c r="A5" s="28"/>
      <c r="B5" s="26"/>
      <c r="C5" s="26"/>
      <c r="D5" s="70"/>
      <c r="E5" s="70"/>
      <c r="F5" s="70"/>
      <c r="G5" s="70"/>
      <c r="H5" s="7">
        <f t="shared" ref="H5:H10" si="0">+F5-E5</f>
        <v>0</v>
      </c>
      <c r="I5">
        <f t="shared" ref="I5:I10" si="1">IF(A5=0,0,VLOOKUP(A5,CataRubro,7,0))</f>
        <v>0</v>
      </c>
      <c r="J5" t="str">
        <f t="shared" ref="J5:J10" si="2">IF(LEN(A5)&gt;5,"SubMaestra","Maestra")</f>
        <v>Maestra</v>
      </c>
      <c r="K5"/>
    </row>
    <row r="6" spans="1:14">
      <c r="A6" s="29"/>
      <c r="B6"/>
      <c r="C6"/>
      <c r="D6" s="69"/>
      <c r="E6" s="69"/>
      <c r="F6" s="69"/>
      <c r="G6" s="69"/>
      <c r="H6" s="7">
        <f t="shared" si="0"/>
        <v>0</v>
      </c>
      <c r="I6">
        <f t="shared" si="1"/>
        <v>0</v>
      </c>
      <c r="J6" t="str">
        <f t="shared" si="2"/>
        <v>Maestra</v>
      </c>
      <c r="K6"/>
      <c r="N6" s="17"/>
    </row>
    <row r="7" spans="1:14">
      <c r="A7" s="29"/>
      <c r="B7"/>
      <c r="C7"/>
      <c r="D7" s="69"/>
      <c r="E7" s="69"/>
      <c r="F7" s="69"/>
      <c r="G7" s="69"/>
      <c r="H7" s="7">
        <f t="shared" si="0"/>
        <v>0</v>
      </c>
      <c r="I7">
        <f t="shared" si="1"/>
        <v>0</v>
      </c>
      <c r="J7" t="str">
        <f t="shared" si="2"/>
        <v>Maestra</v>
      </c>
      <c r="K7"/>
    </row>
    <row r="8" spans="1:14">
      <c r="A8" s="28"/>
      <c r="B8" s="26"/>
      <c r="C8" s="26"/>
      <c r="D8" s="70"/>
      <c r="E8" s="70"/>
      <c r="F8" s="70"/>
      <c r="G8" s="70"/>
      <c r="H8" s="7">
        <f t="shared" si="0"/>
        <v>0</v>
      </c>
      <c r="I8">
        <f t="shared" si="1"/>
        <v>0</v>
      </c>
      <c r="J8" t="str">
        <f t="shared" si="2"/>
        <v>Maestra</v>
      </c>
      <c r="K8"/>
    </row>
    <row r="9" spans="1:14">
      <c r="A9" s="29"/>
      <c r="B9"/>
      <c r="C9"/>
      <c r="D9" s="69"/>
      <c r="E9" s="69"/>
      <c r="F9" s="69"/>
      <c r="G9" s="69"/>
      <c r="H9" s="7">
        <f t="shared" si="0"/>
        <v>0</v>
      </c>
      <c r="I9">
        <f t="shared" si="1"/>
        <v>0</v>
      </c>
      <c r="J9" t="str">
        <f t="shared" si="2"/>
        <v>Maestra</v>
      </c>
      <c r="K9"/>
    </row>
    <row r="10" spans="1:14">
      <c r="A10" s="29"/>
      <c r="B10"/>
      <c r="C10"/>
      <c r="D10" s="69"/>
      <c r="E10" s="69"/>
      <c r="F10" s="69"/>
      <c r="G10" s="69"/>
      <c r="H10" s="7">
        <f t="shared" si="0"/>
        <v>0</v>
      </c>
      <c r="I10">
        <f t="shared" si="1"/>
        <v>0</v>
      </c>
      <c r="J10" t="str">
        <f t="shared" si="2"/>
        <v>Maestra</v>
      </c>
      <c r="K10"/>
    </row>
    <row r="11" spans="1:14">
      <c r="A11" s="29"/>
      <c r="B11"/>
      <c r="C11"/>
      <c r="D11" s="69"/>
      <c r="E11" s="69"/>
      <c r="F11" s="69"/>
      <c r="G11" s="69"/>
      <c r="H11" s="7">
        <f t="shared" ref="H11:H42" si="3">+F11-E11</f>
        <v>0</v>
      </c>
      <c r="I11">
        <f t="shared" ref="I11:I42" si="4">IF(A11=0,0,VLOOKUP(A11,CataRubro,7,0))</f>
        <v>0</v>
      </c>
      <c r="J11" t="str">
        <f t="shared" ref="J11:J42" si="5">IF(LEN(A11)&gt;5,"SubMaestra","Maestra")</f>
        <v>Maestra</v>
      </c>
      <c r="K11"/>
    </row>
    <row r="12" spans="1:14">
      <c r="A12" s="29"/>
      <c r="B12"/>
      <c r="C12"/>
      <c r="D12" s="69"/>
      <c r="E12" s="69"/>
      <c r="F12" s="69"/>
      <c r="G12" s="69"/>
      <c r="H12" s="7">
        <f t="shared" si="3"/>
        <v>0</v>
      </c>
      <c r="I12">
        <f t="shared" si="4"/>
        <v>0</v>
      </c>
      <c r="J12" t="str">
        <f t="shared" si="5"/>
        <v>Maestra</v>
      </c>
      <c r="K12"/>
    </row>
    <row r="13" spans="1:14">
      <c r="A13" s="28"/>
      <c r="B13" s="26"/>
      <c r="C13" s="26"/>
      <c r="D13" s="70"/>
      <c r="E13" s="70"/>
      <c r="F13" s="70"/>
      <c r="G13" s="70"/>
      <c r="H13" s="7">
        <f t="shared" si="3"/>
        <v>0</v>
      </c>
      <c r="I13">
        <f t="shared" si="4"/>
        <v>0</v>
      </c>
      <c r="J13" t="str">
        <f t="shared" si="5"/>
        <v>Maestra</v>
      </c>
      <c r="K13"/>
    </row>
    <row r="14" spans="1:14">
      <c r="A14" s="29"/>
      <c r="B14"/>
      <c r="C14"/>
      <c r="D14" s="69"/>
      <c r="E14" s="69"/>
      <c r="F14" s="69"/>
      <c r="G14" s="69"/>
      <c r="H14" s="7">
        <f t="shared" si="3"/>
        <v>0</v>
      </c>
      <c r="I14">
        <f t="shared" si="4"/>
        <v>0</v>
      </c>
      <c r="J14" t="str">
        <f t="shared" si="5"/>
        <v>Maestra</v>
      </c>
      <c r="K14"/>
    </row>
    <row r="15" spans="1:14">
      <c r="A15" s="28"/>
      <c r="B15" s="26"/>
      <c r="C15" s="26"/>
      <c r="D15" s="70"/>
      <c r="E15" s="70"/>
      <c r="F15" s="70"/>
      <c r="G15" s="70"/>
      <c r="H15" s="7">
        <f t="shared" si="3"/>
        <v>0</v>
      </c>
      <c r="I15">
        <f t="shared" si="4"/>
        <v>0</v>
      </c>
      <c r="J15" t="str">
        <f t="shared" si="5"/>
        <v>Maestra</v>
      </c>
      <c r="K15"/>
    </row>
    <row r="16" spans="1:14">
      <c r="A16" s="29"/>
      <c r="B16"/>
      <c r="C16"/>
      <c r="D16" s="69"/>
      <c r="E16" s="69"/>
      <c r="F16" s="69"/>
      <c r="G16" s="69"/>
      <c r="H16" s="7">
        <f t="shared" si="3"/>
        <v>0</v>
      </c>
      <c r="I16">
        <f t="shared" si="4"/>
        <v>0</v>
      </c>
      <c r="J16" t="str">
        <f t="shared" si="5"/>
        <v>Maestra</v>
      </c>
      <c r="K16"/>
    </row>
    <row r="17" spans="1:11">
      <c r="A17" s="29"/>
      <c r="B17"/>
      <c r="C17"/>
      <c r="D17" s="69"/>
      <c r="E17" s="69"/>
      <c r="F17" s="69"/>
      <c r="G17" s="69"/>
      <c r="H17" s="7">
        <f t="shared" si="3"/>
        <v>0</v>
      </c>
      <c r="I17">
        <f t="shared" si="4"/>
        <v>0</v>
      </c>
      <c r="J17" t="str">
        <f t="shared" si="5"/>
        <v>Maestra</v>
      </c>
      <c r="K17"/>
    </row>
    <row r="18" spans="1:11">
      <c r="A18" s="29"/>
      <c r="B18"/>
      <c r="C18"/>
      <c r="D18" s="69"/>
      <c r="E18" s="69"/>
      <c r="F18" s="69"/>
      <c r="G18" s="69"/>
      <c r="H18" s="7">
        <f t="shared" si="3"/>
        <v>0</v>
      </c>
      <c r="I18">
        <f t="shared" si="4"/>
        <v>0</v>
      </c>
      <c r="J18" t="str">
        <f t="shared" si="5"/>
        <v>Maestra</v>
      </c>
      <c r="K18"/>
    </row>
    <row r="19" spans="1:11">
      <c r="A19" s="29"/>
      <c r="B19"/>
      <c r="C19"/>
      <c r="D19" s="69"/>
      <c r="E19" s="69"/>
      <c r="F19" s="69"/>
      <c r="G19" s="69"/>
      <c r="H19" s="7">
        <f t="shared" si="3"/>
        <v>0</v>
      </c>
      <c r="I19">
        <f t="shared" si="4"/>
        <v>0</v>
      </c>
      <c r="J19" t="str">
        <f t="shared" si="5"/>
        <v>Maestra</v>
      </c>
      <c r="K19"/>
    </row>
    <row r="20" spans="1:11">
      <c r="A20" s="28"/>
      <c r="B20" s="26"/>
      <c r="C20" s="26"/>
      <c r="D20" s="70"/>
      <c r="E20" s="70"/>
      <c r="F20" s="70"/>
      <c r="G20" s="70"/>
      <c r="H20" s="7">
        <f t="shared" si="3"/>
        <v>0</v>
      </c>
      <c r="I20">
        <f t="shared" si="4"/>
        <v>0</v>
      </c>
      <c r="J20" t="str">
        <f t="shared" si="5"/>
        <v>Maestra</v>
      </c>
      <c r="K20"/>
    </row>
    <row r="21" spans="1:11">
      <c r="A21" s="29"/>
      <c r="B21"/>
      <c r="C21"/>
      <c r="D21" s="69"/>
      <c r="E21" s="69"/>
      <c r="F21" s="69"/>
      <c r="G21" s="69"/>
      <c r="H21" s="7">
        <f t="shared" si="3"/>
        <v>0</v>
      </c>
      <c r="I21">
        <f t="shared" si="4"/>
        <v>0</v>
      </c>
      <c r="J21" t="str">
        <f t="shared" si="5"/>
        <v>Maestra</v>
      </c>
      <c r="K21"/>
    </row>
    <row r="22" spans="1:11">
      <c r="A22" s="29"/>
      <c r="B22"/>
      <c r="C22"/>
      <c r="D22" s="69"/>
      <c r="E22" s="69"/>
      <c r="F22" s="69"/>
      <c r="G22" s="69"/>
      <c r="H22" s="7">
        <f t="shared" si="3"/>
        <v>0</v>
      </c>
      <c r="I22">
        <f t="shared" si="4"/>
        <v>0</v>
      </c>
      <c r="J22" t="str">
        <f t="shared" si="5"/>
        <v>Maestra</v>
      </c>
      <c r="K22"/>
    </row>
    <row r="23" spans="1:11">
      <c r="A23" s="29"/>
      <c r="B23"/>
      <c r="C23"/>
      <c r="D23" s="69"/>
      <c r="E23" s="69"/>
      <c r="F23" s="69"/>
      <c r="G23" s="69"/>
      <c r="H23" s="7">
        <f t="shared" si="3"/>
        <v>0</v>
      </c>
      <c r="I23">
        <f t="shared" si="4"/>
        <v>0</v>
      </c>
      <c r="J23" t="str">
        <f t="shared" si="5"/>
        <v>Maestra</v>
      </c>
      <c r="K23"/>
    </row>
    <row r="24" spans="1:11">
      <c r="A24" s="29"/>
      <c r="B24"/>
      <c r="C24"/>
      <c r="D24" s="69"/>
      <c r="E24" s="69"/>
      <c r="F24" s="69"/>
      <c r="G24" s="69"/>
      <c r="H24" s="7">
        <f t="shared" si="3"/>
        <v>0</v>
      </c>
      <c r="I24">
        <f t="shared" si="4"/>
        <v>0</v>
      </c>
      <c r="J24" t="str">
        <f t="shared" si="5"/>
        <v>Maestra</v>
      </c>
      <c r="K24"/>
    </row>
    <row r="25" spans="1:11">
      <c r="A25" s="28"/>
      <c r="B25" s="26"/>
      <c r="C25" s="26"/>
      <c r="D25" s="70"/>
      <c r="E25" s="70"/>
      <c r="F25" s="70"/>
      <c r="G25" s="70"/>
      <c r="H25" s="7">
        <f t="shared" si="3"/>
        <v>0</v>
      </c>
      <c r="I25">
        <f t="shared" si="4"/>
        <v>0</v>
      </c>
      <c r="J25" t="str">
        <f t="shared" si="5"/>
        <v>Maestra</v>
      </c>
      <c r="K25"/>
    </row>
    <row r="26" spans="1:11">
      <c r="A26" s="29"/>
      <c r="B26"/>
      <c r="C26"/>
      <c r="D26" s="69"/>
      <c r="E26" s="69"/>
      <c r="F26" s="69"/>
      <c r="G26" s="69"/>
      <c r="H26" s="7">
        <f t="shared" si="3"/>
        <v>0</v>
      </c>
      <c r="I26">
        <f t="shared" si="4"/>
        <v>0</v>
      </c>
      <c r="J26" t="str">
        <f t="shared" si="5"/>
        <v>Maestra</v>
      </c>
      <c r="K26"/>
    </row>
    <row r="27" spans="1:11">
      <c r="A27" s="29"/>
      <c r="B27"/>
      <c r="C27"/>
      <c r="D27" s="69"/>
      <c r="E27" s="69"/>
      <c r="F27" s="69"/>
      <c r="G27" s="69"/>
      <c r="H27" s="7">
        <f t="shared" si="3"/>
        <v>0</v>
      </c>
      <c r="I27">
        <f t="shared" si="4"/>
        <v>0</v>
      </c>
      <c r="J27" t="str">
        <f t="shared" si="5"/>
        <v>Maestra</v>
      </c>
      <c r="K27"/>
    </row>
    <row r="28" spans="1:11">
      <c r="A28" s="29"/>
      <c r="B28"/>
      <c r="C28"/>
      <c r="D28" s="69"/>
      <c r="E28" s="69"/>
      <c r="F28" s="69"/>
      <c r="G28" s="69"/>
      <c r="H28" s="7">
        <f t="shared" si="3"/>
        <v>0</v>
      </c>
      <c r="I28">
        <f t="shared" si="4"/>
        <v>0</v>
      </c>
      <c r="J28" t="str">
        <f t="shared" si="5"/>
        <v>Maestra</v>
      </c>
      <c r="K28"/>
    </row>
    <row r="29" spans="1:11">
      <c r="A29" s="28"/>
      <c r="B29" s="26"/>
      <c r="C29" s="26"/>
      <c r="D29" s="70"/>
      <c r="E29" s="70"/>
      <c r="F29" s="70"/>
      <c r="G29" s="70"/>
      <c r="H29" s="7">
        <f t="shared" si="3"/>
        <v>0</v>
      </c>
      <c r="I29">
        <f t="shared" si="4"/>
        <v>0</v>
      </c>
      <c r="J29" t="str">
        <f t="shared" si="5"/>
        <v>Maestra</v>
      </c>
      <c r="K29"/>
    </row>
    <row r="30" spans="1:11">
      <c r="A30" s="29"/>
      <c r="B30"/>
      <c r="C30"/>
      <c r="D30" s="69"/>
      <c r="E30" s="69"/>
      <c r="F30" s="69"/>
      <c r="G30" s="69"/>
      <c r="H30" s="7">
        <f t="shared" si="3"/>
        <v>0</v>
      </c>
      <c r="I30">
        <f t="shared" si="4"/>
        <v>0</v>
      </c>
      <c r="J30" t="str">
        <f t="shared" si="5"/>
        <v>Maestra</v>
      </c>
      <c r="K30"/>
    </row>
    <row r="31" spans="1:11">
      <c r="A31" s="28"/>
      <c r="B31" s="26"/>
      <c r="C31" s="26"/>
      <c r="D31" s="70"/>
      <c r="E31" s="70"/>
      <c r="F31" s="70"/>
      <c r="G31" s="70"/>
      <c r="H31" s="7">
        <f t="shared" si="3"/>
        <v>0</v>
      </c>
      <c r="I31">
        <f t="shared" si="4"/>
        <v>0</v>
      </c>
      <c r="J31" t="str">
        <f t="shared" si="5"/>
        <v>Maestra</v>
      </c>
      <c r="K31"/>
    </row>
    <row r="32" spans="1:11">
      <c r="A32" s="29"/>
      <c r="B32"/>
      <c r="C32"/>
      <c r="D32" s="69"/>
      <c r="E32" s="69"/>
      <c r="F32" s="69"/>
      <c r="G32" s="69"/>
      <c r="H32" s="7">
        <f t="shared" si="3"/>
        <v>0</v>
      </c>
      <c r="I32">
        <f t="shared" si="4"/>
        <v>0</v>
      </c>
      <c r="J32" t="str">
        <f t="shared" si="5"/>
        <v>Maestra</v>
      </c>
      <c r="K32"/>
    </row>
    <row r="33" spans="1:11">
      <c r="A33" s="29"/>
      <c r="B33"/>
      <c r="C33"/>
      <c r="D33" s="69"/>
      <c r="E33" s="69"/>
      <c r="F33" s="69"/>
      <c r="G33" s="69"/>
      <c r="H33" s="7">
        <f t="shared" si="3"/>
        <v>0</v>
      </c>
      <c r="I33">
        <f t="shared" si="4"/>
        <v>0</v>
      </c>
      <c r="J33" t="str">
        <f t="shared" si="5"/>
        <v>Maestra</v>
      </c>
      <c r="K33"/>
    </row>
    <row r="34" spans="1:11">
      <c r="A34" s="29"/>
      <c r="B34"/>
      <c r="C34"/>
      <c r="D34" s="69"/>
      <c r="E34" s="69"/>
      <c r="F34" s="69"/>
      <c r="G34" s="69"/>
      <c r="H34" s="7">
        <f t="shared" si="3"/>
        <v>0</v>
      </c>
      <c r="I34">
        <f t="shared" si="4"/>
        <v>0</v>
      </c>
      <c r="J34" t="str">
        <f t="shared" si="5"/>
        <v>Maestra</v>
      </c>
      <c r="K34"/>
    </row>
    <row r="35" spans="1:11">
      <c r="A35" s="29"/>
      <c r="B35"/>
      <c r="C35"/>
      <c r="D35" s="69"/>
      <c r="E35" s="69"/>
      <c r="F35" s="69"/>
      <c r="G35" s="69"/>
      <c r="H35" s="7">
        <f t="shared" si="3"/>
        <v>0</v>
      </c>
      <c r="I35">
        <f t="shared" si="4"/>
        <v>0</v>
      </c>
      <c r="J35" t="str">
        <f t="shared" si="5"/>
        <v>Maestra</v>
      </c>
      <c r="K35"/>
    </row>
    <row r="36" spans="1:11">
      <c r="A36" s="29"/>
      <c r="B36"/>
      <c r="C36"/>
      <c r="D36" s="69"/>
      <c r="E36" s="69"/>
      <c r="F36" s="69"/>
      <c r="G36" s="69"/>
      <c r="H36" s="7">
        <f t="shared" si="3"/>
        <v>0</v>
      </c>
      <c r="I36">
        <f t="shared" si="4"/>
        <v>0</v>
      </c>
      <c r="J36" t="str">
        <f t="shared" si="5"/>
        <v>Maestra</v>
      </c>
      <c r="K36"/>
    </row>
    <row r="37" spans="1:11">
      <c r="A37" s="29"/>
      <c r="B37"/>
      <c r="C37"/>
      <c r="D37" s="69"/>
      <c r="E37" s="69"/>
      <c r="F37" s="69"/>
      <c r="G37" s="69"/>
      <c r="H37" s="7">
        <f t="shared" si="3"/>
        <v>0</v>
      </c>
      <c r="I37">
        <f t="shared" si="4"/>
        <v>0</v>
      </c>
      <c r="J37" t="str">
        <f t="shared" si="5"/>
        <v>Maestra</v>
      </c>
      <c r="K37"/>
    </row>
    <row r="38" spans="1:11">
      <c r="A38" s="29"/>
      <c r="B38"/>
      <c r="C38"/>
      <c r="D38" s="69"/>
      <c r="E38" s="69"/>
      <c r="F38" s="69"/>
      <c r="G38" s="69"/>
      <c r="H38" s="7">
        <f t="shared" si="3"/>
        <v>0</v>
      </c>
      <c r="I38">
        <f t="shared" si="4"/>
        <v>0</v>
      </c>
      <c r="J38" t="str">
        <f t="shared" si="5"/>
        <v>Maestra</v>
      </c>
      <c r="K38"/>
    </row>
    <row r="39" spans="1:11">
      <c r="A39" s="28"/>
      <c r="B39" s="26"/>
      <c r="C39" s="26"/>
      <c r="D39" s="70"/>
      <c r="E39" s="70"/>
      <c r="F39" s="70"/>
      <c r="G39" s="70"/>
      <c r="H39" s="7">
        <f t="shared" si="3"/>
        <v>0</v>
      </c>
      <c r="I39">
        <f t="shared" si="4"/>
        <v>0</v>
      </c>
      <c r="J39" t="str">
        <f t="shared" si="5"/>
        <v>Maestra</v>
      </c>
      <c r="K39"/>
    </row>
    <row r="40" spans="1:11">
      <c r="A40" s="29"/>
      <c r="B40"/>
      <c r="C40"/>
      <c r="D40" s="69"/>
      <c r="E40" s="69"/>
      <c r="F40" s="69"/>
      <c r="G40" s="69"/>
      <c r="H40" s="7">
        <f t="shared" si="3"/>
        <v>0</v>
      </c>
      <c r="I40">
        <f t="shared" si="4"/>
        <v>0</v>
      </c>
      <c r="J40" t="str">
        <f t="shared" si="5"/>
        <v>Maestra</v>
      </c>
      <c r="K40"/>
    </row>
    <row r="41" spans="1:11">
      <c r="A41" s="29"/>
      <c r="B41"/>
      <c r="C41"/>
      <c r="D41" s="69"/>
      <c r="E41" s="69"/>
      <c r="F41" s="69"/>
      <c r="G41" s="69"/>
      <c r="H41" s="7">
        <f t="shared" si="3"/>
        <v>0</v>
      </c>
      <c r="I41">
        <f t="shared" si="4"/>
        <v>0</v>
      </c>
      <c r="J41" t="str">
        <f t="shared" si="5"/>
        <v>Maestra</v>
      </c>
      <c r="K41"/>
    </row>
    <row r="42" spans="1:11">
      <c r="A42" s="29"/>
      <c r="B42"/>
      <c r="C42"/>
      <c r="D42" s="69"/>
      <c r="E42" s="69"/>
      <c r="F42" s="69"/>
      <c r="G42" s="69"/>
      <c r="H42" s="7">
        <f t="shared" si="3"/>
        <v>0</v>
      </c>
      <c r="I42">
        <f t="shared" si="4"/>
        <v>0</v>
      </c>
      <c r="J42" t="str">
        <f t="shared" si="5"/>
        <v>Maestra</v>
      </c>
      <c r="K42"/>
    </row>
    <row r="43" spans="1:11">
      <c r="A43" s="29"/>
      <c r="B43"/>
      <c r="C43"/>
      <c r="D43" s="69"/>
      <c r="E43" s="69"/>
      <c r="F43" s="69"/>
      <c r="G43" s="69"/>
      <c r="H43" s="7">
        <f t="shared" ref="H43:H72" si="6">+F43-E43</f>
        <v>0</v>
      </c>
      <c r="I43">
        <f t="shared" ref="I43:I72" si="7">IF(A43=0,0,VLOOKUP(A43,CataRubro,7,0))</f>
        <v>0</v>
      </c>
      <c r="J43" t="str">
        <f t="shared" ref="J43:J72" si="8">IF(LEN(A43)&gt;5,"SubMaestra","Maestra")</f>
        <v>Maestra</v>
      </c>
      <c r="K43"/>
    </row>
    <row r="44" spans="1:11">
      <c r="A44" s="29"/>
      <c r="B44"/>
      <c r="C44"/>
      <c r="D44" s="69"/>
      <c r="E44" s="69"/>
      <c r="F44" s="69"/>
      <c r="G44" s="69"/>
      <c r="H44" s="7">
        <f t="shared" si="6"/>
        <v>0</v>
      </c>
      <c r="I44">
        <f t="shared" si="7"/>
        <v>0</v>
      </c>
      <c r="J44" t="str">
        <f t="shared" si="8"/>
        <v>Maestra</v>
      </c>
      <c r="K44"/>
    </row>
    <row r="45" spans="1:11">
      <c r="A45" s="29"/>
      <c r="B45"/>
      <c r="C45"/>
      <c r="D45" s="69"/>
      <c r="E45" s="69"/>
      <c r="F45" s="69"/>
      <c r="G45" s="69"/>
      <c r="H45" s="7">
        <f t="shared" si="6"/>
        <v>0</v>
      </c>
      <c r="I45">
        <f t="shared" si="7"/>
        <v>0</v>
      </c>
      <c r="J45" t="str">
        <f t="shared" si="8"/>
        <v>Maestra</v>
      </c>
      <c r="K45"/>
    </row>
    <row r="46" spans="1:11">
      <c r="A46" s="28"/>
      <c r="B46" s="26"/>
      <c r="C46" s="26"/>
      <c r="D46" s="70"/>
      <c r="E46" s="70"/>
      <c r="F46" s="70"/>
      <c r="G46" s="70"/>
      <c r="H46" s="7">
        <f t="shared" si="6"/>
        <v>0</v>
      </c>
      <c r="I46">
        <f t="shared" si="7"/>
        <v>0</v>
      </c>
      <c r="J46" t="str">
        <f t="shared" si="8"/>
        <v>Maestra</v>
      </c>
      <c r="K46"/>
    </row>
    <row r="47" spans="1:11">
      <c r="A47" s="29"/>
      <c r="B47"/>
      <c r="C47"/>
      <c r="D47" s="69"/>
      <c r="E47" s="69"/>
      <c r="F47" s="69"/>
      <c r="G47" s="69"/>
      <c r="H47" s="7">
        <f t="shared" si="6"/>
        <v>0</v>
      </c>
      <c r="I47">
        <f t="shared" si="7"/>
        <v>0</v>
      </c>
      <c r="J47" t="str">
        <f t="shared" si="8"/>
        <v>Maestra</v>
      </c>
      <c r="K47"/>
    </row>
    <row r="48" spans="1:11">
      <c r="A48" s="28"/>
      <c r="B48" s="26"/>
      <c r="C48" s="26"/>
      <c r="D48" s="70"/>
      <c r="E48" s="70"/>
      <c r="F48" s="70"/>
      <c r="G48" s="70"/>
      <c r="H48" s="7">
        <f t="shared" si="6"/>
        <v>0</v>
      </c>
      <c r="I48">
        <f t="shared" si="7"/>
        <v>0</v>
      </c>
      <c r="J48" t="str">
        <f t="shared" si="8"/>
        <v>Maestra</v>
      </c>
      <c r="K48"/>
    </row>
    <row r="49" spans="1:11">
      <c r="A49" s="29"/>
      <c r="B49"/>
      <c r="C49"/>
      <c r="D49" s="69"/>
      <c r="E49" s="69"/>
      <c r="F49" s="69"/>
      <c r="G49" s="69"/>
      <c r="H49" s="7">
        <f t="shared" si="6"/>
        <v>0</v>
      </c>
      <c r="I49">
        <f t="shared" si="7"/>
        <v>0</v>
      </c>
      <c r="J49" t="str">
        <f t="shared" si="8"/>
        <v>Maestra</v>
      </c>
      <c r="K49"/>
    </row>
    <row r="50" spans="1:11">
      <c r="A50" s="28"/>
      <c r="B50" s="26"/>
      <c r="C50" s="26"/>
      <c r="D50" s="70"/>
      <c r="E50" s="70"/>
      <c r="F50" s="70"/>
      <c r="G50" s="70"/>
      <c r="H50" s="7">
        <f t="shared" si="6"/>
        <v>0</v>
      </c>
      <c r="I50">
        <f t="shared" si="7"/>
        <v>0</v>
      </c>
      <c r="J50" t="str">
        <f t="shared" si="8"/>
        <v>Maestra</v>
      </c>
      <c r="K50"/>
    </row>
    <row r="51" spans="1:11">
      <c r="A51" s="29"/>
      <c r="B51"/>
      <c r="C51"/>
      <c r="D51" s="69"/>
      <c r="E51" s="69"/>
      <c r="F51" s="69"/>
      <c r="G51" s="69"/>
      <c r="H51" s="7">
        <f t="shared" si="6"/>
        <v>0</v>
      </c>
      <c r="I51">
        <f t="shared" si="7"/>
        <v>0</v>
      </c>
      <c r="J51" t="str">
        <f t="shared" si="8"/>
        <v>Maestra</v>
      </c>
      <c r="K51"/>
    </row>
    <row r="52" spans="1:11">
      <c r="A52" s="29"/>
      <c r="B52"/>
      <c r="C52"/>
      <c r="D52" s="69"/>
      <c r="E52" s="69"/>
      <c r="F52" s="69"/>
      <c r="G52" s="69"/>
      <c r="H52" s="7">
        <f t="shared" si="6"/>
        <v>0</v>
      </c>
      <c r="I52">
        <f t="shared" si="7"/>
        <v>0</v>
      </c>
      <c r="J52" t="str">
        <f t="shared" si="8"/>
        <v>Maestra</v>
      </c>
      <c r="K52"/>
    </row>
    <row r="53" spans="1:11">
      <c r="A53" s="29"/>
      <c r="B53"/>
      <c r="C53"/>
      <c r="D53" s="69"/>
      <c r="E53" s="69"/>
      <c r="F53" s="69"/>
      <c r="G53" s="69"/>
      <c r="H53" s="7">
        <f t="shared" si="6"/>
        <v>0</v>
      </c>
      <c r="I53">
        <f t="shared" si="7"/>
        <v>0</v>
      </c>
      <c r="J53" t="str">
        <f t="shared" si="8"/>
        <v>Maestra</v>
      </c>
      <c r="K53"/>
    </row>
    <row r="54" spans="1:11">
      <c r="A54" s="29"/>
      <c r="B54"/>
      <c r="C54"/>
      <c r="D54" s="69"/>
      <c r="E54" s="69"/>
      <c r="F54" s="69"/>
      <c r="G54" s="69"/>
      <c r="H54" s="7">
        <f t="shared" si="6"/>
        <v>0</v>
      </c>
      <c r="I54">
        <f t="shared" si="7"/>
        <v>0</v>
      </c>
      <c r="J54" t="str">
        <f t="shared" si="8"/>
        <v>Maestra</v>
      </c>
      <c r="K54"/>
    </row>
    <row r="55" spans="1:11">
      <c r="A55" s="29"/>
      <c r="B55"/>
      <c r="C55"/>
      <c r="D55" s="69"/>
      <c r="E55" s="69"/>
      <c r="F55" s="69"/>
      <c r="G55" s="69"/>
      <c r="H55" s="7">
        <f t="shared" si="6"/>
        <v>0</v>
      </c>
      <c r="I55">
        <f t="shared" si="7"/>
        <v>0</v>
      </c>
      <c r="J55" t="str">
        <f t="shared" si="8"/>
        <v>Maestra</v>
      </c>
      <c r="K55"/>
    </row>
    <row r="56" spans="1:11">
      <c r="A56" s="29"/>
      <c r="B56"/>
      <c r="C56"/>
      <c r="D56" s="69"/>
      <c r="E56" s="69"/>
      <c r="F56" s="69"/>
      <c r="G56" s="69"/>
      <c r="H56" s="7">
        <f t="shared" si="6"/>
        <v>0</v>
      </c>
      <c r="I56">
        <f t="shared" si="7"/>
        <v>0</v>
      </c>
      <c r="J56" t="str">
        <f t="shared" si="8"/>
        <v>Maestra</v>
      </c>
      <c r="K56"/>
    </row>
    <row r="57" spans="1:11">
      <c r="A57" s="29"/>
      <c r="B57"/>
      <c r="C57"/>
      <c r="D57" s="69"/>
      <c r="E57" s="69"/>
      <c r="F57" s="69"/>
      <c r="G57" s="69"/>
      <c r="H57" s="7">
        <f t="shared" si="6"/>
        <v>0</v>
      </c>
      <c r="I57">
        <f t="shared" si="7"/>
        <v>0</v>
      </c>
      <c r="J57" t="str">
        <f t="shared" si="8"/>
        <v>Maestra</v>
      </c>
      <c r="K57"/>
    </row>
    <row r="58" spans="1:11">
      <c r="A58" s="29"/>
      <c r="B58"/>
      <c r="C58"/>
      <c r="D58" s="69"/>
      <c r="E58" s="69"/>
      <c r="F58" s="69"/>
      <c r="G58" s="69"/>
      <c r="H58" s="7">
        <f t="shared" si="6"/>
        <v>0</v>
      </c>
      <c r="I58">
        <f t="shared" si="7"/>
        <v>0</v>
      </c>
      <c r="J58" t="str">
        <f t="shared" si="8"/>
        <v>Maestra</v>
      </c>
      <c r="K58"/>
    </row>
    <row r="59" spans="1:11">
      <c r="A59" s="29"/>
      <c r="B59"/>
      <c r="C59"/>
      <c r="D59" s="69"/>
      <c r="E59" s="69"/>
      <c r="F59" s="69"/>
      <c r="G59" s="69"/>
      <c r="H59" s="7">
        <f t="shared" si="6"/>
        <v>0</v>
      </c>
      <c r="I59">
        <f t="shared" si="7"/>
        <v>0</v>
      </c>
      <c r="J59" t="str">
        <f t="shared" si="8"/>
        <v>Maestra</v>
      </c>
      <c r="K59"/>
    </row>
    <row r="60" spans="1:11">
      <c r="A60" s="29"/>
      <c r="B60"/>
      <c r="C60"/>
      <c r="D60" s="69"/>
      <c r="E60" s="69"/>
      <c r="F60" s="69"/>
      <c r="G60" s="69"/>
      <c r="H60" s="7">
        <f t="shared" si="6"/>
        <v>0</v>
      </c>
      <c r="I60">
        <f t="shared" si="7"/>
        <v>0</v>
      </c>
      <c r="J60" t="str">
        <f t="shared" si="8"/>
        <v>Maestra</v>
      </c>
      <c r="K60"/>
    </row>
    <row r="61" spans="1:11">
      <c r="A61" s="29"/>
      <c r="B61"/>
      <c r="C61"/>
      <c r="D61" s="69"/>
      <c r="E61" s="69"/>
      <c r="F61" s="69"/>
      <c r="G61" s="69"/>
      <c r="H61" s="7">
        <f t="shared" si="6"/>
        <v>0</v>
      </c>
      <c r="I61">
        <f t="shared" si="7"/>
        <v>0</v>
      </c>
      <c r="J61" t="str">
        <f t="shared" si="8"/>
        <v>Maestra</v>
      </c>
      <c r="K61"/>
    </row>
    <row r="62" spans="1:11">
      <c r="A62" s="28"/>
      <c r="B62" s="26"/>
      <c r="C62" s="26"/>
      <c r="D62" s="70"/>
      <c r="E62" s="70"/>
      <c r="F62" s="70"/>
      <c r="G62" s="70"/>
      <c r="H62" s="7">
        <f t="shared" si="6"/>
        <v>0</v>
      </c>
      <c r="I62">
        <f t="shared" si="7"/>
        <v>0</v>
      </c>
      <c r="J62" t="str">
        <f t="shared" si="8"/>
        <v>Maestra</v>
      </c>
      <c r="K62"/>
    </row>
    <row r="63" spans="1:11">
      <c r="A63" s="29"/>
      <c r="B63"/>
      <c r="C63"/>
      <c r="D63" s="69"/>
      <c r="E63" s="69"/>
      <c r="F63" s="69"/>
      <c r="G63" s="69"/>
      <c r="H63" s="7">
        <f t="shared" si="6"/>
        <v>0</v>
      </c>
      <c r="I63">
        <f t="shared" si="7"/>
        <v>0</v>
      </c>
      <c r="J63" t="str">
        <f t="shared" si="8"/>
        <v>Maestra</v>
      </c>
      <c r="K63"/>
    </row>
    <row r="64" spans="1:11">
      <c r="A64" s="29"/>
      <c r="B64"/>
      <c r="C64"/>
      <c r="D64" s="69"/>
      <c r="E64" s="69"/>
      <c r="F64" s="69"/>
      <c r="G64" s="69"/>
      <c r="H64" s="7">
        <f t="shared" si="6"/>
        <v>0</v>
      </c>
      <c r="I64">
        <f t="shared" si="7"/>
        <v>0</v>
      </c>
      <c r="J64" t="str">
        <f t="shared" si="8"/>
        <v>Maestra</v>
      </c>
      <c r="K64"/>
    </row>
    <row r="65" spans="1:11">
      <c r="A65" s="29"/>
      <c r="B65"/>
      <c r="C65"/>
      <c r="D65" s="69"/>
      <c r="E65" s="69"/>
      <c r="F65" s="69"/>
      <c r="G65" s="69"/>
      <c r="H65" s="7">
        <f t="shared" si="6"/>
        <v>0</v>
      </c>
      <c r="I65">
        <f t="shared" si="7"/>
        <v>0</v>
      </c>
      <c r="J65" t="str">
        <f t="shared" si="8"/>
        <v>Maestra</v>
      </c>
      <c r="K65"/>
    </row>
    <row r="66" spans="1:11">
      <c r="A66" s="29"/>
      <c r="B66"/>
      <c r="C66"/>
      <c r="D66" s="69"/>
      <c r="E66" s="69"/>
      <c r="F66" s="69"/>
      <c r="G66" s="69"/>
      <c r="H66" s="7">
        <f t="shared" si="6"/>
        <v>0</v>
      </c>
      <c r="I66">
        <f t="shared" si="7"/>
        <v>0</v>
      </c>
      <c r="J66" t="str">
        <f t="shared" si="8"/>
        <v>Maestra</v>
      </c>
      <c r="K66"/>
    </row>
    <row r="67" spans="1:11">
      <c r="A67" s="28"/>
      <c r="B67" s="26"/>
      <c r="C67" s="26"/>
      <c r="D67" s="70"/>
      <c r="E67" s="70"/>
      <c r="F67" s="70"/>
      <c r="G67" s="70"/>
      <c r="H67" s="7">
        <f t="shared" si="6"/>
        <v>0</v>
      </c>
      <c r="I67">
        <f t="shared" si="7"/>
        <v>0</v>
      </c>
      <c r="J67" t="str">
        <f t="shared" si="8"/>
        <v>Maestra</v>
      </c>
      <c r="K67"/>
    </row>
    <row r="68" spans="1:11">
      <c r="A68" s="29"/>
      <c r="B68"/>
      <c r="C68"/>
      <c r="D68" s="69"/>
      <c r="E68" s="69"/>
      <c r="F68" s="69"/>
      <c r="G68" s="69"/>
      <c r="H68" s="7">
        <f t="shared" si="6"/>
        <v>0</v>
      </c>
      <c r="I68">
        <f t="shared" si="7"/>
        <v>0</v>
      </c>
      <c r="J68" t="str">
        <f t="shared" si="8"/>
        <v>Maestra</v>
      </c>
      <c r="K68"/>
    </row>
    <row r="69" spans="1:11">
      <c r="A69" s="28"/>
      <c r="B69" s="26"/>
      <c r="C69" s="26"/>
      <c r="D69" s="70"/>
      <c r="E69" s="70"/>
      <c r="F69" s="70"/>
      <c r="G69" s="70"/>
      <c r="H69" s="7">
        <f t="shared" si="6"/>
        <v>0</v>
      </c>
      <c r="I69">
        <f t="shared" si="7"/>
        <v>0</v>
      </c>
      <c r="J69" t="str">
        <f t="shared" si="8"/>
        <v>Maestra</v>
      </c>
      <c r="K69"/>
    </row>
    <row r="70" spans="1:11">
      <c r="A70" s="29"/>
      <c r="B70"/>
      <c r="C70"/>
      <c r="D70" s="69"/>
      <c r="E70" s="69"/>
      <c r="F70" s="69"/>
      <c r="G70" s="69"/>
      <c r="H70" s="7">
        <f t="shared" si="6"/>
        <v>0</v>
      </c>
      <c r="I70">
        <f t="shared" si="7"/>
        <v>0</v>
      </c>
      <c r="J70" t="str">
        <f t="shared" si="8"/>
        <v>Maestra</v>
      </c>
      <c r="K70"/>
    </row>
    <row r="71" spans="1:11">
      <c r="A71" s="28"/>
      <c r="B71" s="26"/>
      <c r="C71" s="26"/>
      <c r="D71" s="70"/>
      <c r="E71" s="70"/>
      <c r="F71" s="70"/>
      <c r="G71" s="70"/>
      <c r="H71" s="7">
        <f t="shared" si="6"/>
        <v>0</v>
      </c>
      <c r="I71">
        <f t="shared" si="7"/>
        <v>0</v>
      </c>
      <c r="J71" t="str">
        <f t="shared" si="8"/>
        <v>Maestra</v>
      </c>
      <c r="K71"/>
    </row>
    <row r="72" spans="1:11">
      <c r="A72" s="29"/>
      <c r="B72"/>
      <c r="C72"/>
      <c r="D72" s="69"/>
      <c r="E72" s="69"/>
      <c r="F72" s="69"/>
      <c r="G72" s="69"/>
      <c r="H72" s="7">
        <f t="shared" si="6"/>
        <v>0</v>
      </c>
      <c r="I72">
        <f t="shared" si="7"/>
        <v>0</v>
      </c>
      <c r="J72" t="str">
        <f t="shared" si="8"/>
        <v>Maestra</v>
      </c>
      <c r="K72"/>
    </row>
    <row r="73" spans="1:11">
      <c r="A73" s="29"/>
      <c r="B73"/>
      <c r="C73"/>
      <c r="D73" s="69"/>
      <c r="E73" s="69"/>
      <c r="F73" s="69"/>
      <c r="G73" s="69"/>
      <c r="H73" s="7">
        <f t="shared" ref="H73:H104" si="9">+F73-E73</f>
        <v>0</v>
      </c>
      <c r="I73">
        <f t="shared" ref="I73:I104" si="10">IF(A73=0,0,VLOOKUP(A73,CataRubro,7,0))</f>
        <v>0</v>
      </c>
      <c r="J73" t="str">
        <f t="shared" ref="J73:J104" si="11">IF(LEN(A73)&gt;5,"SubMaestra","Maestra")</f>
        <v>Maestra</v>
      </c>
      <c r="K73"/>
    </row>
    <row r="74" spans="1:11">
      <c r="A74" s="28"/>
      <c r="B74" s="26"/>
      <c r="C74" s="26"/>
      <c r="D74" s="70"/>
      <c r="E74" s="70"/>
      <c r="F74" s="70"/>
      <c r="G74" s="70"/>
      <c r="H74" s="7">
        <f t="shared" si="9"/>
        <v>0</v>
      </c>
      <c r="I74">
        <f t="shared" si="10"/>
        <v>0</v>
      </c>
      <c r="J74" t="str">
        <f t="shared" si="11"/>
        <v>Maestra</v>
      </c>
      <c r="K74"/>
    </row>
    <row r="75" spans="1:11">
      <c r="A75" s="29"/>
      <c r="B75"/>
      <c r="C75"/>
      <c r="D75" s="69"/>
      <c r="E75" s="69"/>
      <c r="F75" s="69"/>
      <c r="G75" s="69"/>
      <c r="H75" s="7">
        <f t="shared" si="9"/>
        <v>0</v>
      </c>
      <c r="I75">
        <f t="shared" si="10"/>
        <v>0</v>
      </c>
      <c r="J75" t="str">
        <f t="shared" si="11"/>
        <v>Maestra</v>
      </c>
    </row>
    <row r="76" spans="1:11">
      <c r="A76" s="28"/>
      <c r="B76" s="26"/>
      <c r="C76" s="26"/>
      <c r="D76" s="70"/>
      <c r="E76" s="70"/>
      <c r="F76" s="70"/>
      <c r="G76" s="70"/>
      <c r="H76" s="7">
        <f t="shared" si="9"/>
        <v>0</v>
      </c>
      <c r="I76">
        <f t="shared" si="10"/>
        <v>0</v>
      </c>
      <c r="J76" t="str">
        <f t="shared" si="11"/>
        <v>Maestra</v>
      </c>
    </row>
    <row r="77" spans="1:11">
      <c r="A77" s="29"/>
      <c r="B77"/>
      <c r="C77"/>
      <c r="D77" s="69"/>
      <c r="E77" s="69"/>
      <c r="F77" s="69"/>
      <c r="G77" s="69"/>
      <c r="H77" s="7">
        <f t="shared" si="9"/>
        <v>0</v>
      </c>
      <c r="I77">
        <f t="shared" si="10"/>
        <v>0</v>
      </c>
      <c r="J77" t="str">
        <f t="shared" si="11"/>
        <v>Maestra</v>
      </c>
    </row>
    <row r="78" spans="1:11">
      <c r="A78" s="28"/>
      <c r="B78" s="26"/>
      <c r="C78" s="26"/>
      <c r="D78" s="70"/>
      <c r="E78" s="70"/>
      <c r="F78" s="70"/>
      <c r="G78" s="70"/>
      <c r="H78" s="7">
        <f t="shared" si="9"/>
        <v>0</v>
      </c>
      <c r="I78">
        <f t="shared" si="10"/>
        <v>0</v>
      </c>
      <c r="J78" t="str">
        <f t="shared" si="11"/>
        <v>Maestra</v>
      </c>
    </row>
    <row r="79" spans="1:11">
      <c r="A79" s="29"/>
      <c r="B79"/>
      <c r="C79"/>
      <c r="D79" s="69"/>
      <c r="E79" s="69"/>
      <c r="F79" s="69"/>
      <c r="G79" s="69"/>
      <c r="H79" s="7">
        <f t="shared" si="9"/>
        <v>0</v>
      </c>
      <c r="I79">
        <f t="shared" si="10"/>
        <v>0</v>
      </c>
      <c r="J79" t="str">
        <f t="shared" si="11"/>
        <v>Maestra</v>
      </c>
    </row>
    <row r="80" spans="1:11">
      <c r="A80" s="28"/>
      <c r="B80" s="26"/>
      <c r="C80" s="26"/>
      <c r="D80" s="70"/>
      <c r="E80" s="70"/>
      <c r="F80" s="70"/>
      <c r="G80" s="70"/>
      <c r="H80" s="7">
        <f t="shared" si="9"/>
        <v>0</v>
      </c>
      <c r="I80">
        <f t="shared" si="10"/>
        <v>0</v>
      </c>
      <c r="J80" t="str">
        <f t="shared" si="11"/>
        <v>Maestra</v>
      </c>
    </row>
    <row r="81" spans="1:10">
      <c r="A81" s="29"/>
      <c r="B81"/>
      <c r="C81"/>
      <c r="D81" s="69"/>
      <c r="E81" s="69"/>
      <c r="F81" s="69"/>
      <c r="G81" s="69"/>
      <c r="H81" s="7">
        <f t="shared" si="9"/>
        <v>0</v>
      </c>
      <c r="I81">
        <f t="shared" si="10"/>
        <v>0</v>
      </c>
      <c r="J81" t="str">
        <f t="shared" si="11"/>
        <v>Maestra</v>
      </c>
    </row>
    <row r="82" spans="1:10">
      <c r="A82" s="29"/>
      <c r="B82"/>
      <c r="C82"/>
      <c r="D82" s="69"/>
      <c r="E82" s="69"/>
      <c r="F82" s="69"/>
      <c r="G82" s="69"/>
      <c r="H82" s="7">
        <f t="shared" si="9"/>
        <v>0</v>
      </c>
      <c r="I82">
        <f t="shared" si="10"/>
        <v>0</v>
      </c>
      <c r="J82" t="str">
        <f t="shared" si="11"/>
        <v>Maestra</v>
      </c>
    </row>
    <row r="83" spans="1:10">
      <c r="A83" s="29"/>
      <c r="B83"/>
      <c r="C83"/>
      <c r="D83" s="69"/>
      <c r="E83" s="69"/>
      <c r="F83" s="69"/>
      <c r="G83" s="69"/>
      <c r="H83" s="7">
        <f t="shared" si="9"/>
        <v>0</v>
      </c>
      <c r="I83">
        <f t="shared" si="10"/>
        <v>0</v>
      </c>
      <c r="J83" t="str">
        <f t="shared" si="11"/>
        <v>Maestra</v>
      </c>
    </row>
    <row r="84" spans="1:10">
      <c r="A84" s="29"/>
      <c r="B84"/>
      <c r="C84"/>
      <c r="D84" s="69"/>
      <c r="E84" s="69"/>
      <c r="F84" s="69"/>
      <c r="G84" s="69"/>
      <c r="H84" s="7">
        <f t="shared" si="9"/>
        <v>0</v>
      </c>
      <c r="I84">
        <f t="shared" si="10"/>
        <v>0</v>
      </c>
      <c r="J84" t="str">
        <f t="shared" si="11"/>
        <v>Maestra</v>
      </c>
    </row>
    <row r="85" spans="1:10">
      <c r="A85" s="28"/>
      <c r="B85" s="26"/>
      <c r="C85" s="26"/>
      <c r="D85" s="70"/>
      <c r="E85" s="70"/>
      <c r="F85" s="70"/>
      <c r="G85" s="70"/>
      <c r="H85" s="7">
        <f t="shared" si="9"/>
        <v>0</v>
      </c>
      <c r="I85">
        <f t="shared" si="10"/>
        <v>0</v>
      </c>
      <c r="J85" t="str">
        <f t="shared" si="11"/>
        <v>Maestra</v>
      </c>
    </row>
    <row r="86" spans="1:10">
      <c r="A86" s="29"/>
      <c r="B86"/>
      <c r="C86"/>
      <c r="D86" s="69"/>
      <c r="E86" s="69"/>
      <c r="F86" s="69"/>
      <c r="G86" s="69"/>
      <c r="H86" s="7">
        <f t="shared" si="9"/>
        <v>0</v>
      </c>
      <c r="I86">
        <f t="shared" si="10"/>
        <v>0</v>
      </c>
      <c r="J86" t="str">
        <f t="shared" si="11"/>
        <v>Maestra</v>
      </c>
    </row>
    <row r="87" spans="1:10">
      <c r="A87" s="29"/>
      <c r="B87"/>
      <c r="C87"/>
      <c r="D87" s="69"/>
      <c r="E87" s="69"/>
      <c r="F87" s="69"/>
      <c r="G87" s="69"/>
      <c r="H87" s="7">
        <f t="shared" si="9"/>
        <v>0</v>
      </c>
      <c r="I87">
        <f t="shared" si="10"/>
        <v>0</v>
      </c>
      <c r="J87" t="str">
        <f t="shared" si="11"/>
        <v>Maestra</v>
      </c>
    </row>
    <row r="88" spans="1:10">
      <c r="A88" s="29"/>
      <c r="B88"/>
      <c r="C88"/>
      <c r="D88" s="69"/>
      <c r="E88" s="69"/>
      <c r="F88" s="69"/>
      <c r="G88" s="69"/>
      <c r="H88" s="7">
        <f t="shared" si="9"/>
        <v>0</v>
      </c>
      <c r="I88">
        <f t="shared" si="10"/>
        <v>0</v>
      </c>
      <c r="J88" t="str">
        <f t="shared" si="11"/>
        <v>Maestra</v>
      </c>
    </row>
    <row r="89" spans="1:10">
      <c r="A89" s="29"/>
      <c r="B89"/>
      <c r="C89"/>
      <c r="D89" s="69"/>
      <c r="E89" s="69"/>
      <c r="F89" s="69"/>
      <c r="G89" s="69"/>
      <c r="H89" s="7">
        <f t="shared" si="9"/>
        <v>0</v>
      </c>
      <c r="I89">
        <f t="shared" si="10"/>
        <v>0</v>
      </c>
      <c r="J89" t="str">
        <f t="shared" si="11"/>
        <v>Maestra</v>
      </c>
    </row>
    <row r="90" spans="1:10">
      <c r="A90" s="28"/>
      <c r="B90" s="26"/>
      <c r="C90" s="26"/>
      <c r="D90" s="70"/>
      <c r="E90" s="70"/>
      <c r="F90" s="70"/>
      <c r="G90" s="70"/>
      <c r="H90" s="7">
        <f t="shared" si="9"/>
        <v>0</v>
      </c>
      <c r="I90">
        <f t="shared" si="10"/>
        <v>0</v>
      </c>
      <c r="J90" t="str">
        <f t="shared" si="11"/>
        <v>Maestra</v>
      </c>
    </row>
    <row r="91" spans="1:10">
      <c r="A91" s="29"/>
      <c r="B91"/>
      <c r="C91"/>
      <c r="D91" s="69"/>
      <c r="E91" s="69"/>
      <c r="F91" s="69"/>
      <c r="G91" s="69"/>
      <c r="H91" s="7">
        <f t="shared" si="9"/>
        <v>0</v>
      </c>
      <c r="I91">
        <f t="shared" si="10"/>
        <v>0</v>
      </c>
      <c r="J91" t="str">
        <f t="shared" si="11"/>
        <v>Maestra</v>
      </c>
    </row>
    <row r="92" spans="1:10">
      <c r="A92" s="29"/>
      <c r="B92"/>
      <c r="C92"/>
      <c r="D92" s="69"/>
      <c r="E92" s="69"/>
      <c r="F92" s="69"/>
      <c r="G92" s="69"/>
      <c r="H92" s="7">
        <f t="shared" si="9"/>
        <v>0</v>
      </c>
      <c r="I92">
        <f t="shared" si="10"/>
        <v>0</v>
      </c>
      <c r="J92" t="str">
        <f t="shared" si="11"/>
        <v>Maestra</v>
      </c>
    </row>
    <row r="93" spans="1:10">
      <c r="A93" s="29"/>
      <c r="B93"/>
      <c r="C93"/>
      <c r="D93" s="69"/>
      <c r="E93" s="69"/>
      <c r="F93" s="69"/>
      <c r="G93" s="69"/>
      <c r="H93" s="7">
        <f t="shared" si="9"/>
        <v>0</v>
      </c>
      <c r="I93">
        <f t="shared" si="10"/>
        <v>0</v>
      </c>
      <c r="J93" t="str">
        <f t="shared" si="11"/>
        <v>Maestra</v>
      </c>
    </row>
    <row r="94" spans="1:10">
      <c r="A94" s="29"/>
      <c r="B94"/>
      <c r="C94"/>
      <c r="D94" s="69"/>
      <c r="E94" s="69"/>
      <c r="F94" s="69"/>
      <c r="G94" s="69"/>
      <c r="H94" s="7">
        <f t="shared" si="9"/>
        <v>0</v>
      </c>
      <c r="I94">
        <f t="shared" si="10"/>
        <v>0</v>
      </c>
      <c r="J94" t="str">
        <f t="shared" si="11"/>
        <v>Maestra</v>
      </c>
    </row>
    <row r="95" spans="1:10">
      <c r="A95" s="28"/>
      <c r="B95" s="26"/>
      <c r="C95" s="26"/>
      <c r="D95" s="70"/>
      <c r="E95" s="70"/>
      <c r="F95" s="70"/>
      <c r="G95" s="70"/>
      <c r="H95" s="7">
        <f t="shared" si="9"/>
        <v>0</v>
      </c>
      <c r="I95">
        <f t="shared" si="10"/>
        <v>0</v>
      </c>
      <c r="J95" t="str">
        <f t="shared" si="11"/>
        <v>Maestra</v>
      </c>
    </row>
    <row r="96" spans="1:10">
      <c r="A96" s="29"/>
      <c r="B96"/>
      <c r="C96"/>
      <c r="D96" s="69"/>
      <c r="E96" s="69"/>
      <c r="F96" s="69"/>
      <c r="G96" s="69"/>
      <c r="H96" s="7">
        <f t="shared" si="9"/>
        <v>0</v>
      </c>
      <c r="I96">
        <f t="shared" si="10"/>
        <v>0</v>
      </c>
      <c r="J96" t="str">
        <f t="shared" si="11"/>
        <v>Maestra</v>
      </c>
    </row>
    <row r="97" spans="1:10">
      <c r="A97" s="29"/>
      <c r="B97"/>
      <c r="C97"/>
      <c r="D97" s="69"/>
      <c r="E97" s="69"/>
      <c r="F97" s="69"/>
      <c r="G97" s="69"/>
      <c r="H97" s="7">
        <f t="shared" si="9"/>
        <v>0</v>
      </c>
      <c r="I97">
        <f t="shared" si="10"/>
        <v>0</v>
      </c>
      <c r="J97" t="str">
        <f t="shared" si="11"/>
        <v>Maestra</v>
      </c>
    </row>
    <row r="98" spans="1:10">
      <c r="A98" s="29"/>
      <c r="B98"/>
      <c r="C98"/>
      <c r="D98" s="69"/>
      <c r="E98" s="69"/>
      <c r="F98" s="69"/>
      <c r="G98" s="69"/>
      <c r="H98" s="7">
        <f t="shared" si="9"/>
        <v>0</v>
      </c>
      <c r="I98">
        <f t="shared" si="10"/>
        <v>0</v>
      </c>
      <c r="J98" t="str">
        <f t="shared" si="11"/>
        <v>Maestra</v>
      </c>
    </row>
    <row r="99" spans="1:10">
      <c r="A99" s="29"/>
      <c r="B99"/>
      <c r="C99"/>
      <c r="D99" s="69"/>
      <c r="E99" s="69"/>
      <c r="F99" s="69"/>
      <c r="G99" s="69"/>
      <c r="H99" s="7">
        <f t="shared" si="9"/>
        <v>0</v>
      </c>
      <c r="I99">
        <f t="shared" si="10"/>
        <v>0</v>
      </c>
      <c r="J99" t="str">
        <f t="shared" si="11"/>
        <v>Maestra</v>
      </c>
    </row>
    <row r="100" spans="1:10">
      <c r="A100" s="28"/>
      <c r="B100" s="26"/>
      <c r="C100" s="26"/>
      <c r="D100" s="70"/>
      <c r="E100" s="70"/>
      <c r="F100" s="70"/>
      <c r="G100" s="70"/>
      <c r="H100" s="7">
        <f t="shared" si="9"/>
        <v>0</v>
      </c>
      <c r="I100">
        <f t="shared" si="10"/>
        <v>0</v>
      </c>
      <c r="J100" t="str">
        <f t="shared" si="11"/>
        <v>Maestra</v>
      </c>
    </row>
    <row r="101" spans="1:10">
      <c r="A101" s="29"/>
      <c r="B101"/>
      <c r="C101"/>
      <c r="D101" s="69"/>
      <c r="E101" s="69"/>
      <c r="F101" s="69"/>
      <c r="G101" s="69"/>
      <c r="H101" s="7">
        <f t="shared" si="9"/>
        <v>0</v>
      </c>
      <c r="I101">
        <f t="shared" si="10"/>
        <v>0</v>
      </c>
      <c r="J101" t="str">
        <f t="shared" si="11"/>
        <v>Maestra</v>
      </c>
    </row>
    <row r="102" spans="1:10">
      <c r="A102" s="28"/>
      <c r="B102" s="26"/>
      <c r="C102" s="26"/>
      <c r="D102" s="70"/>
      <c r="E102" s="70"/>
      <c r="F102" s="70"/>
      <c r="G102" s="70"/>
      <c r="H102" s="7">
        <f t="shared" si="9"/>
        <v>0</v>
      </c>
      <c r="I102">
        <f t="shared" si="10"/>
        <v>0</v>
      </c>
      <c r="J102" t="str">
        <f t="shared" si="11"/>
        <v>Maestra</v>
      </c>
    </row>
    <row r="103" spans="1:10">
      <c r="A103" s="29"/>
      <c r="B103"/>
      <c r="C103"/>
      <c r="D103" s="69"/>
      <c r="E103" s="69"/>
      <c r="F103" s="69"/>
      <c r="G103" s="69"/>
      <c r="H103" s="7">
        <f t="shared" si="9"/>
        <v>0</v>
      </c>
      <c r="I103">
        <f t="shared" si="10"/>
        <v>0</v>
      </c>
      <c r="J103" t="str">
        <f t="shared" si="11"/>
        <v>Maestra</v>
      </c>
    </row>
    <row r="104" spans="1:10">
      <c r="A104" s="29"/>
      <c r="B104"/>
      <c r="C104"/>
      <c r="D104" s="69"/>
      <c r="E104" s="69"/>
      <c r="F104" s="69"/>
      <c r="G104" s="69"/>
      <c r="H104" s="7">
        <f t="shared" si="9"/>
        <v>0</v>
      </c>
      <c r="I104">
        <f t="shared" si="10"/>
        <v>0</v>
      </c>
      <c r="J104" t="str">
        <f t="shared" si="11"/>
        <v>Maestra</v>
      </c>
    </row>
    <row r="105" spans="1:10">
      <c r="A105" s="29"/>
      <c r="B105"/>
      <c r="C105"/>
      <c r="D105" s="69"/>
      <c r="E105" s="69"/>
      <c r="F105" s="69"/>
      <c r="G105" s="69"/>
      <c r="H105" s="7">
        <f t="shared" ref="H105:H136" si="12">+F105-E105</f>
        <v>0</v>
      </c>
      <c r="I105">
        <f t="shared" ref="I105:I136" si="13">IF(A105=0,0,VLOOKUP(A105,CataRubro,7,0))</f>
        <v>0</v>
      </c>
      <c r="J105" t="str">
        <f t="shared" ref="J105:J136" si="14">IF(LEN(A105)&gt;5,"SubMaestra","Maestra")</f>
        <v>Maestra</v>
      </c>
    </row>
    <row r="106" spans="1:10">
      <c r="A106" s="29"/>
      <c r="B106"/>
      <c r="C106"/>
      <c r="D106" s="69"/>
      <c r="E106" s="69"/>
      <c r="F106" s="69"/>
      <c r="G106" s="69"/>
      <c r="H106" s="7">
        <f t="shared" si="12"/>
        <v>0</v>
      </c>
      <c r="I106">
        <f t="shared" si="13"/>
        <v>0</v>
      </c>
      <c r="J106" t="str">
        <f t="shared" si="14"/>
        <v>Maestra</v>
      </c>
    </row>
    <row r="107" spans="1:10">
      <c r="A107" s="28"/>
      <c r="B107" s="26"/>
      <c r="C107" s="26"/>
      <c r="D107" s="70"/>
      <c r="E107" s="70"/>
      <c r="F107" s="70"/>
      <c r="G107" s="70"/>
      <c r="H107" s="7">
        <f t="shared" si="12"/>
        <v>0</v>
      </c>
      <c r="I107">
        <f t="shared" si="13"/>
        <v>0</v>
      </c>
      <c r="J107" t="str">
        <f t="shared" si="14"/>
        <v>Maestra</v>
      </c>
    </row>
    <row r="108" spans="1:10">
      <c r="A108" s="29"/>
      <c r="B108"/>
      <c r="C108"/>
      <c r="D108" s="69"/>
      <c r="E108" s="69"/>
      <c r="F108" s="69"/>
      <c r="G108" s="69"/>
      <c r="H108" s="7">
        <f t="shared" si="12"/>
        <v>0</v>
      </c>
      <c r="I108">
        <f t="shared" si="13"/>
        <v>0</v>
      </c>
      <c r="J108" t="str">
        <f t="shared" si="14"/>
        <v>Maestra</v>
      </c>
    </row>
    <row r="109" spans="1:10">
      <c r="A109" s="28"/>
      <c r="B109" s="26"/>
      <c r="C109" s="26"/>
      <c r="D109" s="70"/>
      <c r="E109" s="70"/>
      <c r="F109" s="70"/>
      <c r="G109" s="70"/>
      <c r="H109" s="7">
        <f t="shared" si="12"/>
        <v>0</v>
      </c>
      <c r="I109">
        <f t="shared" si="13"/>
        <v>0</v>
      </c>
      <c r="J109" t="str">
        <f t="shared" si="14"/>
        <v>Maestra</v>
      </c>
    </row>
    <row r="110" spans="1:10">
      <c r="A110" s="29"/>
      <c r="B110"/>
      <c r="C110"/>
      <c r="D110" s="69"/>
      <c r="E110" s="69"/>
      <c r="F110" s="69"/>
      <c r="G110" s="69"/>
      <c r="H110" s="7">
        <f t="shared" si="12"/>
        <v>0</v>
      </c>
      <c r="I110">
        <f t="shared" si="13"/>
        <v>0</v>
      </c>
      <c r="J110" t="str">
        <f t="shared" si="14"/>
        <v>Maestra</v>
      </c>
    </row>
    <row r="111" spans="1:10">
      <c r="A111" s="29"/>
      <c r="B111"/>
      <c r="C111"/>
      <c r="D111" s="69"/>
      <c r="E111" s="69"/>
      <c r="F111" s="69"/>
      <c r="G111" s="69"/>
      <c r="H111" s="7">
        <f t="shared" si="12"/>
        <v>0</v>
      </c>
      <c r="I111">
        <f t="shared" si="13"/>
        <v>0</v>
      </c>
      <c r="J111" t="str">
        <f t="shared" si="14"/>
        <v>Maestra</v>
      </c>
    </row>
    <row r="112" spans="1:10">
      <c r="A112" s="29"/>
      <c r="B112"/>
      <c r="C112"/>
      <c r="D112" s="69"/>
      <c r="E112" s="69"/>
      <c r="F112" s="69"/>
      <c r="G112" s="69"/>
      <c r="H112" s="7">
        <f t="shared" si="12"/>
        <v>0</v>
      </c>
      <c r="I112">
        <f t="shared" si="13"/>
        <v>0</v>
      </c>
      <c r="J112" t="str">
        <f t="shared" si="14"/>
        <v>Maestra</v>
      </c>
    </row>
    <row r="113" spans="1:10">
      <c r="A113" s="29"/>
      <c r="B113"/>
      <c r="C113"/>
      <c r="D113" s="69"/>
      <c r="E113" s="69"/>
      <c r="F113" s="69"/>
      <c r="G113" s="69"/>
      <c r="H113" s="7">
        <f t="shared" si="12"/>
        <v>0</v>
      </c>
      <c r="I113">
        <f t="shared" si="13"/>
        <v>0</v>
      </c>
      <c r="J113" t="str">
        <f t="shared" si="14"/>
        <v>Maestra</v>
      </c>
    </row>
    <row r="114" spans="1:10">
      <c r="A114" s="29"/>
      <c r="B114"/>
      <c r="C114"/>
      <c r="D114" s="69"/>
      <c r="E114" s="69"/>
      <c r="F114" s="69"/>
      <c r="G114" s="69"/>
      <c r="H114" s="7">
        <f t="shared" si="12"/>
        <v>0</v>
      </c>
      <c r="I114">
        <f t="shared" si="13"/>
        <v>0</v>
      </c>
      <c r="J114" t="str">
        <f t="shared" si="14"/>
        <v>Maestra</v>
      </c>
    </row>
    <row r="115" spans="1:10">
      <c r="A115" s="28"/>
      <c r="B115" s="26"/>
      <c r="C115" s="26"/>
      <c r="D115" s="70"/>
      <c r="E115" s="70"/>
      <c r="F115" s="70"/>
      <c r="G115" s="70"/>
      <c r="H115" s="7">
        <f t="shared" si="12"/>
        <v>0</v>
      </c>
      <c r="I115">
        <f t="shared" si="13"/>
        <v>0</v>
      </c>
      <c r="J115" t="str">
        <f t="shared" si="14"/>
        <v>Maestra</v>
      </c>
    </row>
    <row r="116" spans="1:10">
      <c r="A116" s="29"/>
      <c r="B116"/>
      <c r="C116"/>
      <c r="D116" s="69"/>
      <c r="E116" s="69"/>
      <c r="F116" s="69"/>
      <c r="G116" s="69"/>
      <c r="H116" s="7">
        <f t="shared" si="12"/>
        <v>0</v>
      </c>
      <c r="I116">
        <f t="shared" si="13"/>
        <v>0</v>
      </c>
      <c r="J116" t="str">
        <f t="shared" si="14"/>
        <v>Maestra</v>
      </c>
    </row>
    <row r="117" spans="1:10">
      <c r="A117" s="28"/>
      <c r="B117" s="26"/>
      <c r="C117" s="26"/>
      <c r="D117" s="70"/>
      <c r="E117" s="70"/>
      <c r="F117" s="70"/>
      <c r="G117" s="70"/>
      <c r="H117" s="7">
        <f t="shared" si="12"/>
        <v>0</v>
      </c>
      <c r="I117">
        <f t="shared" si="13"/>
        <v>0</v>
      </c>
      <c r="J117" t="str">
        <f t="shared" si="14"/>
        <v>Maestra</v>
      </c>
    </row>
    <row r="118" spans="1:10">
      <c r="A118" s="29"/>
      <c r="B118"/>
      <c r="C118"/>
      <c r="D118" s="69"/>
      <c r="E118" s="69"/>
      <c r="F118" s="69"/>
      <c r="G118" s="69"/>
      <c r="H118" s="7">
        <f t="shared" si="12"/>
        <v>0</v>
      </c>
      <c r="I118">
        <f t="shared" si="13"/>
        <v>0</v>
      </c>
      <c r="J118" t="str">
        <f t="shared" si="14"/>
        <v>Maestra</v>
      </c>
    </row>
    <row r="119" spans="1:10">
      <c r="A119" s="29"/>
      <c r="B119"/>
      <c r="C119"/>
      <c r="D119" s="69"/>
      <c r="E119" s="69"/>
      <c r="F119" s="69"/>
      <c r="G119" s="69"/>
      <c r="H119" s="7">
        <f t="shared" si="12"/>
        <v>0</v>
      </c>
      <c r="I119">
        <f t="shared" si="13"/>
        <v>0</v>
      </c>
      <c r="J119" t="str">
        <f t="shared" si="14"/>
        <v>Maestra</v>
      </c>
    </row>
    <row r="120" spans="1:10">
      <c r="A120" s="29"/>
      <c r="B120"/>
      <c r="C120"/>
      <c r="D120" s="69"/>
      <c r="E120" s="69"/>
      <c r="F120" s="69"/>
      <c r="G120" s="69"/>
      <c r="H120" s="7">
        <f t="shared" si="12"/>
        <v>0</v>
      </c>
      <c r="I120">
        <f t="shared" si="13"/>
        <v>0</v>
      </c>
      <c r="J120" t="str">
        <f t="shared" si="14"/>
        <v>Maestra</v>
      </c>
    </row>
    <row r="121" spans="1:10">
      <c r="A121" s="29"/>
      <c r="B121"/>
      <c r="C121"/>
      <c r="D121" s="69"/>
      <c r="E121" s="69"/>
      <c r="F121" s="69"/>
      <c r="G121" s="69"/>
      <c r="H121" s="7">
        <f t="shared" si="12"/>
        <v>0</v>
      </c>
      <c r="I121">
        <f t="shared" si="13"/>
        <v>0</v>
      </c>
      <c r="J121" t="str">
        <f t="shared" si="14"/>
        <v>Maestra</v>
      </c>
    </row>
    <row r="122" spans="1:10">
      <c r="A122" s="28"/>
      <c r="B122" s="26"/>
      <c r="C122" s="26"/>
      <c r="D122" s="70"/>
      <c r="E122" s="70"/>
      <c r="F122" s="70"/>
      <c r="G122" s="70"/>
      <c r="H122" s="7">
        <f t="shared" si="12"/>
        <v>0</v>
      </c>
      <c r="I122">
        <f t="shared" si="13"/>
        <v>0</v>
      </c>
      <c r="J122" t="str">
        <f t="shared" si="14"/>
        <v>Maestra</v>
      </c>
    </row>
    <row r="123" spans="1:10">
      <c r="A123" s="29"/>
      <c r="B123"/>
      <c r="C123"/>
      <c r="D123" s="69"/>
      <c r="E123" s="69"/>
      <c r="F123" s="69"/>
      <c r="G123" s="69"/>
      <c r="H123" s="7">
        <f t="shared" si="12"/>
        <v>0</v>
      </c>
      <c r="I123">
        <f t="shared" si="13"/>
        <v>0</v>
      </c>
      <c r="J123" t="str">
        <f t="shared" si="14"/>
        <v>Maestra</v>
      </c>
    </row>
    <row r="124" spans="1:10">
      <c r="A124" s="29"/>
      <c r="B124"/>
      <c r="C124"/>
      <c r="D124" s="69"/>
      <c r="E124" s="69"/>
      <c r="F124" s="69"/>
      <c r="G124" s="69"/>
      <c r="H124" s="7">
        <f t="shared" si="12"/>
        <v>0</v>
      </c>
      <c r="I124">
        <f t="shared" si="13"/>
        <v>0</v>
      </c>
      <c r="J124" t="str">
        <f t="shared" si="14"/>
        <v>Maestra</v>
      </c>
    </row>
    <row r="125" spans="1:10">
      <c r="A125" s="29"/>
      <c r="B125"/>
      <c r="C125"/>
      <c r="D125" s="69"/>
      <c r="E125" s="69"/>
      <c r="F125" s="69"/>
      <c r="G125" s="69"/>
      <c r="H125" s="7">
        <f t="shared" si="12"/>
        <v>0</v>
      </c>
      <c r="I125">
        <f t="shared" si="13"/>
        <v>0</v>
      </c>
      <c r="J125" t="str">
        <f t="shared" si="14"/>
        <v>Maestra</v>
      </c>
    </row>
    <row r="126" spans="1:10">
      <c r="A126" s="29"/>
      <c r="B126"/>
      <c r="C126"/>
      <c r="D126" s="69"/>
      <c r="E126" s="69"/>
      <c r="F126" s="69"/>
      <c r="G126" s="69"/>
      <c r="H126" s="7">
        <f t="shared" si="12"/>
        <v>0</v>
      </c>
      <c r="I126">
        <f t="shared" si="13"/>
        <v>0</v>
      </c>
      <c r="J126" t="str">
        <f t="shared" si="14"/>
        <v>Maestra</v>
      </c>
    </row>
    <row r="127" spans="1:10">
      <c r="A127" s="28"/>
      <c r="B127" s="26"/>
      <c r="C127" s="26"/>
      <c r="D127" s="70"/>
      <c r="E127" s="70"/>
      <c r="F127" s="70"/>
      <c r="G127" s="70"/>
      <c r="H127" s="7">
        <f t="shared" si="12"/>
        <v>0</v>
      </c>
      <c r="I127">
        <f t="shared" si="13"/>
        <v>0</v>
      </c>
      <c r="J127" t="str">
        <f t="shared" si="14"/>
        <v>Maestra</v>
      </c>
    </row>
    <row r="128" spans="1:10">
      <c r="A128" s="29"/>
      <c r="B128"/>
      <c r="C128"/>
      <c r="D128" s="69"/>
      <c r="E128" s="69"/>
      <c r="F128" s="69"/>
      <c r="G128" s="69"/>
      <c r="H128" s="7">
        <f t="shared" si="12"/>
        <v>0</v>
      </c>
      <c r="I128">
        <f t="shared" si="13"/>
        <v>0</v>
      </c>
      <c r="J128" t="str">
        <f t="shared" si="14"/>
        <v>Maestra</v>
      </c>
    </row>
    <row r="129" spans="1:10">
      <c r="A129" s="28"/>
      <c r="B129" s="26"/>
      <c r="C129" s="26"/>
      <c r="D129" s="70"/>
      <c r="E129" s="70"/>
      <c r="F129" s="70"/>
      <c r="G129" s="70"/>
      <c r="H129" s="7">
        <f t="shared" si="12"/>
        <v>0</v>
      </c>
      <c r="I129">
        <f t="shared" si="13"/>
        <v>0</v>
      </c>
      <c r="J129" t="str">
        <f t="shared" si="14"/>
        <v>Maestra</v>
      </c>
    </row>
    <row r="130" spans="1:10">
      <c r="A130" s="29"/>
      <c r="B130"/>
      <c r="C130"/>
      <c r="D130" s="69"/>
      <c r="E130" s="69"/>
      <c r="F130" s="69"/>
      <c r="G130" s="69"/>
      <c r="H130" s="7">
        <f t="shared" si="12"/>
        <v>0</v>
      </c>
      <c r="I130">
        <f t="shared" si="13"/>
        <v>0</v>
      </c>
      <c r="J130" t="str">
        <f t="shared" si="14"/>
        <v>Maestra</v>
      </c>
    </row>
    <row r="131" spans="1:10">
      <c r="A131" s="28"/>
      <c r="B131" s="26"/>
      <c r="C131" s="26"/>
      <c r="D131" s="70"/>
      <c r="E131" s="70"/>
      <c r="F131" s="70"/>
      <c r="G131" s="70"/>
      <c r="H131" s="7">
        <f t="shared" si="12"/>
        <v>0</v>
      </c>
      <c r="I131">
        <f t="shared" si="13"/>
        <v>0</v>
      </c>
      <c r="J131" t="str">
        <f t="shared" si="14"/>
        <v>Maestra</v>
      </c>
    </row>
    <row r="132" spans="1:10">
      <c r="A132" s="29"/>
      <c r="B132"/>
      <c r="C132"/>
      <c r="D132" s="69"/>
      <c r="E132" s="69"/>
      <c r="F132" s="69"/>
      <c r="G132" s="69"/>
      <c r="H132" s="7">
        <f t="shared" si="12"/>
        <v>0</v>
      </c>
      <c r="I132">
        <f t="shared" si="13"/>
        <v>0</v>
      </c>
      <c r="J132" t="str">
        <f t="shared" si="14"/>
        <v>Maestra</v>
      </c>
    </row>
    <row r="133" spans="1:10">
      <c r="A133" s="28"/>
      <c r="B133" s="26"/>
      <c r="C133" s="26"/>
      <c r="D133" s="70"/>
      <c r="E133" s="70"/>
      <c r="F133" s="70"/>
      <c r="G133" s="70"/>
      <c r="H133" s="7">
        <f t="shared" si="12"/>
        <v>0</v>
      </c>
      <c r="I133">
        <f t="shared" si="13"/>
        <v>0</v>
      </c>
      <c r="J133" t="str">
        <f t="shared" si="14"/>
        <v>Maestra</v>
      </c>
    </row>
    <row r="134" spans="1:10">
      <c r="A134" s="29"/>
      <c r="B134"/>
      <c r="C134"/>
      <c r="D134" s="69"/>
      <c r="E134" s="69"/>
      <c r="F134" s="69"/>
      <c r="G134" s="69"/>
      <c r="H134" s="7">
        <f t="shared" si="12"/>
        <v>0</v>
      </c>
      <c r="I134">
        <f t="shared" si="13"/>
        <v>0</v>
      </c>
      <c r="J134" t="str">
        <f t="shared" si="14"/>
        <v>Maestra</v>
      </c>
    </row>
    <row r="135" spans="1:10">
      <c r="A135" s="28"/>
      <c r="B135" s="26"/>
      <c r="C135" s="26"/>
      <c r="D135" s="70"/>
      <c r="E135" s="70"/>
      <c r="F135" s="70"/>
      <c r="G135" s="70"/>
      <c r="H135" s="7">
        <f t="shared" si="12"/>
        <v>0</v>
      </c>
      <c r="I135">
        <f t="shared" si="13"/>
        <v>0</v>
      </c>
      <c r="J135" t="str">
        <f t="shared" si="14"/>
        <v>Maestra</v>
      </c>
    </row>
    <row r="136" spans="1:10">
      <c r="A136" s="29"/>
      <c r="B136"/>
      <c r="C136"/>
      <c r="D136" s="69"/>
      <c r="E136" s="69"/>
      <c r="F136" s="69"/>
      <c r="G136" s="69"/>
      <c r="H136" s="7">
        <f t="shared" si="12"/>
        <v>0</v>
      </c>
      <c r="I136">
        <f t="shared" si="13"/>
        <v>0</v>
      </c>
      <c r="J136" t="str">
        <f t="shared" si="14"/>
        <v>Maestra</v>
      </c>
    </row>
    <row r="137" spans="1:10">
      <c r="A137" s="29"/>
      <c r="B137"/>
      <c r="C137"/>
      <c r="D137" s="69"/>
      <c r="E137" s="69"/>
      <c r="F137" s="69"/>
      <c r="G137" s="69"/>
      <c r="H137" s="7">
        <f t="shared" ref="H137:H168" si="15">+F137-E137</f>
        <v>0</v>
      </c>
      <c r="I137">
        <f t="shared" ref="I137:I168" si="16">IF(A137=0,0,VLOOKUP(A137,CataRubro,7,0))</f>
        <v>0</v>
      </c>
      <c r="J137" t="str">
        <f t="shared" ref="J137:J168" si="17">IF(LEN(A137)&gt;5,"SubMaestra","Maestra")</f>
        <v>Maestra</v>
      </c>
    </row>
    <row r="138" spans="1:10">
      <c r="A138" s="29"/>
      <c r="B138"/>
      <c r="C138"/>
      <c r="D138" s="69"/>
      <c r="E138" s="69"/>
      <c r="F138" s="69"/>
      <c r="G138" s="69"/>
      <c r="H138" s="7">
        <f t="shared" si="15"/>
        <v>0</v>
      </c>
      <c r="I138">
        <f t="shared" si="16"/>
        <v>0</v>
      </c>
      <c r="J138" t="str">
        <f t="shared" si="17"/>
        <v>Maestra</v>
      </c>
    </row>
    <row r="139" spans="1:10">
      <c r="A139" s="29"/>
      <c r="B139"/>
      <c r="C139"/>
      <c r="D139" s="69"/>
      <c r="E139" s="69"/>
      <c r="F139" s="69"/>
      <c r="G139" s="69"/>
      <c r="H139" s="7">
        <f t="shared" si="15"/>
        <v>0</v>
      </c>
      <c r="I139">
        <f t="shared" si="16"/>
        <v>0</v>
      </c>
      <c r="J139" t="str">
        <f t="shared" si="17"/>
        <v>Maestra</v>
      </c>
    </row>
    <row r="140" spans="1:10">
      <c r="A140" s="29"/>
      <c r="B140"/>
      <c r="C140"/>
      <c r="D140" s="69"/>
      <c r="E140" s="69"/>
      <c r="F140" s="69"/>
      <c r="G140" s="69"/>
      <c r="H140" s="7">
        <f t="shared" si="15"/>
        <v>0</v>
      </c>
      <c r="I140">
        <f t="shared" si="16"/>
        <v>0</v>
      </c>
      <c r="J140" t="str">
        <f t="shared" si="17"/>
        <v>Maestra</v>
      </c>
    </row>
    <row r="141" spans="1:10">
      <c r="A141" s="28"/>
      <c r="B141" s="26"/>
      <c r="C141" s="26"/>
      <c r="D141" s="70"/>
      <c r="E141" s="70"/>
      <c r="F141" s="70"/>
      <c r="G141" s="70"/>
      <c r="H141" s="7">
        <f t="shared" si="15"/>
        <v>0</v>
      </c>
      <c r="I141">
        <f t="shared" si="16"/>
        <v>0</v>
      </c>
      <c r="J141" t="str">
        <f t="shared" si="17"/>
        <v>Maestra</v>
      </c>
    </row>
    <row r="142" spans="1:10">
      <c r="A142" s="29"/>
      <c r="B142"/>
      <c r="C142"/>
      <c r="D142" s="69"/>
      <c r="E142" s="69"/>
      <c r="F142" s="69"/>
      <c r="G142" s="69"/>
      <c r="H142" s="7">
        <f t="shared" si="15"/>
        <v>0</v>
      </c>
      <c r="I142">
        <f t="shared" si="16"/>
        <v>0</v>
      </c>
      <c r="J142" t="str">
        <f t="shared" si="17"/>
        <v>Maestra</v>
      </c>
    </row>
    <row r="143" spans="1:10">
      <c r="A143" s="29"/>
      <c r="B143"/>
      <c r="C143"/>
      <c r="D143" s="69"/>
      <c r="E143" s="69"/>
      <c r="F143" s="69"/>
      <c r="G143" s="69"/>
      <c r="H143" s="7">
        <f t="shared" si="15"/>
        <v>0</v>
      </c>
      <c r="I143">
        <f t="shared" si="16"/>
        <v>0</v>
      </c>
      <c r="J143" t="str">
        <f t="shared" si="17"/>
        <v>Maestra</v>
      </c>
    </row>
    <row r="144" spans="1:10">
      <c r="A144" s="29"/>
      <c r="B144"/>
      <c r="C144"/>
      <c r="D144" s="69"/>
      <c r="E144" s="69"/>
      <c r="F144" s="69"/>
      <c r="G144" s="69"/>
      <c r="H144" s="7">
        <f t="shared" si="15"/>
        <v>0</v>
      </c>
      <c r="I144">
        <f t="shared" si="16"/>
        <v>0</v>
      </c>
      <c r="J144" t="str">
        <f t="shared" si="17"/>
        <v>Maestra</v>
      </c>
    </row>
    <row r="145" spans="1:10">
      <c r="A145" s="29"/>
      <c r="B145"/>
      <c r="C145"/>
      <c r="D145" s="69"/>
      <c r="E145" s="69"/>
      <c r="F145" s="69"/>
      <c r="G145" s="69"/>
      <c r="H145" s="7">
        <f t="shared" si="15"/>
        <v>0</v>
      </c>
      <c r="I145">
        <f t="shared" si="16"/>
        <v>0</v>
      </c>
      <c r="J145" t="str">
        <f t="shared" si="17"/>
        <v>Maestra</v>
      </c>
    </row>
    <row r="146" spans="1:10">
      <c r="A146" s="28"/>
      <c r="B146" s="26"/>
      <c r="C146" s="26"/>
      <c r="D146" s="70"/>
      <c r="E146" s="70"/>
      <c r="F146" s="70"/>
      <c r="G146" s="70"/>
      <c r="H146" s="7">
        <f t="shared" si="15"/>
        <v>0</v>
      </c>
      <c r="I146">
        <f t="shared" si="16"/>
        <v>0</v>
      </c>
      <c r="J146" t="str">
        <f t="shared" si="17"/>
        <v>Maestra</v>
      </c>
    </row>
    <row r="147" spans="1:10">
      <c r="A147" s="29"/>
      <c r="B147"/>
      <c r="C147"/>
      <c r="D147" s="69"/>
      <c r="E147" s="69"/>
      <c r="F147" s="69"/>
      <c r="G147" s="69"/>
      <c r="H147" s="7">
        <f t="shared" si="15"/>
        <v>0</v>
      </c>
      <c r="I147">
        <f t="shared" si="16"/>
        <v>0</v>
      </c>
      <c r="J147" t="str">
        <f t="shared" si="17"/>
        <v>Maestra</v>
      </c>
    </row>
    <row r="148" spans="1:10">
      <c r="A148" s="28"/>
      <c r="B148" s="26"/>
      <c r="C148" s="26"/>
      <c r="D148" s="70"/>
      <c r="E148" s="70"/>
      <c r="F148" s="70"/>
      <c r="G148" s="70"/>
      <c r="H148" s="7">
        <f t="shared" si="15"/>
        <v>0</v>
      </c>
      <c r="I148">
        <f t="shared" si="16"/>
        <v>0</v>
      </c>
      <c r="J148" t="str">
        <f t="shared" si="17"/>
        <v>Maestra</v>
      </c>
    </row>
    <row r="149" spans="1:10">
      <c r="A149" s="29"/>
      <c r="B149"/>
      <c r="C149"/>
      <c r="D149" s="69"/>
      <c r="E149" s="69"/>
      <c r="F149" s="69"/>
      <c r="G149" s="69"/>
      <c r="H149" s="7">
        <f t="shared" si="15"/>
        <v>0</v>
      </c>
      <c r="I149">
        <f t="shared" si="16"/>
        <v>0</v>
      </c>
      <c r="J149" t="str">
        <f t="shared" si="17"/>
        <v>Maestra</v>
      </c>
    </row>
    <row r="150" spans="1:10">
      <c r="A150" s="28"/>
      <c r="B150" s="26"/>
      <c r="C150" s="26"/>
      <c r="D150" s="70"/>
      <c r="E150" s="70"/>
      <c r="F150" s="70"/>
      <c r="G150" s="70"/>
      <c r="H150" s="7">
        <f t="shared" si="15"/>
        <v>0</v>
      </c>
      <c r="I150">
        <f t="shared" si="16"/>
        <v>0</v>
      </c>
      <c r="J150" t="str">
        <f t="shared" si="17"/>
        <v>Maestra</v>
      </c>
    </row>
    <row r="151" spans="1:10">
      <c r="A151" s="29"/>
      <c r="B151"/>
      <c r="C151"/>
      <c r="D151" s="69"/>
      <c r="E151" s="69"/>
      <c r="F151" s="69"/>
      <c r="G151" s="69"/>
      <c r="H151" s="7">
        <f t="shared" si="15"/>
        <v>0</v>
      </c>
      <c r="I151">
        <f t="shared" si="16"/>
        <v>0</v>
      </c>
      <c r="J151" t="str">
        <f t="shared" si="17"/>
        <v>Maestra</v>
      </c>
    </row>
    <row r="152" spans="1:10">
      <c r="A152" s="29"/>
      <c r="B152"/>
      <c r="C152"/>
      <c r="D152" s="69"/>
      <c r="E152" s="69"/>
      <c r="F152" s="69"/>
      <c r="G152" s="69"/>
      <c r="H152" s="7">
        <f t="shared" si="15"/>
        <v>0</v>
      </c>
      <c r="I152">
        <f t="shared" si="16"/>
        <v>0</v>
      </c>
      <c r="J152" t="str">
        <f t="shared" si="17"/>
        <v>Maestra</v>
      </c>
    </row>
    <row r="153" spans="1:10">
      <c r="A153" s="29"/>
      <c r="B153"/>
      <c r="C153"/>
      <c r="D153" s="69"/>
      <c r="E153" s="69"/>
      <c r="F153" s="69"/>
      <c r="G153" s="69"/>
      <c r="H153" s="7">
        <f t="shared" si="15"/>
        <v>0</v>
      </c>
      <c r="I153">
        <f t="shared" si="16"/>
        <v>0</v>
      </c>
      <c r="J153" t="str">
        <f t="shared" si="17"/>
        <v>Maestra</v>
      </c>
    </row>
    <row r="154" spans="1:10">
      <c r="A154" s="29"/>
      <c r="B154"/>
      <c r="C154"/>
      <c r="D154" s="69"/>
      <c r="E154" s="69"/>
      <c r="F154" s="69"/>
      <c r="G154" s="69"/>
      <c r="H154" s="7">
        <f t="shared" si="15"/>
        <v>0</v>
      </c>
      <c r="I154">
        <f t="shared" si="16"/>
        <v>0</v>
      </c>
      <c r="J154" t="str">
        <f t="shared" si="17"/>
        <v>Maestra</v>
      </c>
    </row>
    <row r="155" spans="1:10">
      <c r="A155" s="28"/>
      <c r="B155" s="26"/>
      <c r="C155" s="26"/>
      <c r="D155" s="70"/>
      <c r="E155" s="70"/>
      <c r="F155" s="70"/>
      <c r="G155" s="70"/>
      <c r="H155" s="7">
        <f t="shared" si="15"/>
        <v>0</v>
      </c>
      <c r="I155">
        <f t="shared" si="16"/>
        <v>0</v>
      </c>
      <c r="J155" t="str">
        <f t="shared" si="17"/>
        <v>Maestra</v>
      </c>
    </row>
    <row r="156" spans="1:10">
      <c r="A156" s="29"/>
      <c r="B156"/>
      <c r="C156"/>
      <c r="D156" s="69"/>
      <c r="E156" s="69"/>
      <c r="F156" s="69"/>
      <c r="G156" s="69"/>
      <c r="H156" s="7">
        <f t="shared" si="15"/>
        <v>0</v>
      </c>
      <c r="I156">
        <f t="shared" si="16"/>
        <v>0</v>
      </c>
      <c r="J156" t="str">
        <f t="shared" si="17"/>
        <v>Maestra</v>
      </c>
    </row>
    <row r="157" spans="1:10">
      <c r="A157" s="29"/>
      <c r="B157"/>
      <c r="C157"/>
      <c r="D157" s="69"/>
      <c r="E157" s="69"/>
      <c r="F157" s="69"/>
      <c r="G157" s="69"/>
      <c r="H157" s="7">
        <f t="shared" si="15"/>
        <v>0</v>
      </c>
      <c r="I157">
        <f t="shared" si="16"/>
        <v>0</v>
      </c>
      <c r="J157" t="str">
        <f t="shared" si="17"/>
        <v>Maestra</v>
      </c>
    </row>
    <row r="158" spans="1:10">
      <c r="A158" s="28"/>
      <c r="B158" s="26"/>
      <c r="C158" s="26"/>
      <c r="D158" s="70"/>
      <c r="E158" s="70"/>
      <c r="F158" s="70"/>
      <c r="G158" s="70"/>
      <c r="H158" s="7">
        <f t="shared" si="15"/>
        <v>0</v>
      </c>
      <c r="I158">
        <f t="shared" si="16"/>
        <v>0</v>
      </c>
      <c r="J158" t="str">
        <f t="shared" si="17"/>
        <v>Maestra</v>
      </c>
    </row>
    <row r="159" spans="1:10">
      <c r="A159" s="29"/>
      <c r="B159"/>
      <c r="C159"/>
      <c r="D159" s="69"/>
      <c r="E159" s="69"/>
      <c r="F159" s="69"/>
      <c r="G159" s="69"/>
      <c r="H159" s="7">
        <f t="shared" si="15"/>
        <v>0</v>
      </c>
      <c r="I159">
        <f t="shared" si="16"/>
        <v>0</v>
      </c>
      <c r="J159" t="str">
        <f t="shared" si="17"/>
        <v>Maestra</v>
      </c>
    </row>
    <row r="160" spans="1:10">
      <c r="A160" s="29"/>
      <c r="B160"/>
      <c r="C160"/>
      <c r="D160" s="69"/>
      <c r="E160" s="69"/>
      <c r="F160" s="69"/>
      <c r="G160" s="69"/>
      <c r="H160" s="7">
        <f t="shared" si="15"/>
        <v>0</v>
      </c>
      <c r="I160">
        <f t="shared" si="16"/>
        <v>0</v>
      </c>
      <c r="J160" t="str">
        <f t="shared" si="17"/>
        <v>Maestra</v>
      </c>
    </row>
    <row r="161" spans="1:10">
      <c r="A161" s="29"/>
      <c r="B161"/>
      <c r="C161"/>
      <c r="D161" s="69"/>
      <c r="E161" s="69"/>
      <c r="F161" s="69"/>
      <c r="G161" s="69"/>
      <c r="H161" s="7">
        <f t="shared" si="15"/>
        <v>0</v>
      </c>
      <c r="I161">
        <f t="shared" si="16"/>
        <v>0</v>
      </c>
      <c r="J161" t="str">
        <f t="shared" si="17"/>
        <v>Maestra</v>
      </c>
    </row>
    <row r="162" spans="1:10">
      <c r="A162" s="29"/>
      <c r="B162"/>
      <c r="C162"/>
      <c r="D162" s="69"/>
      <c r="E162" s="69"/>
      <c r="F162" s="69"/>
      <c r="G162" s="69"/>
      <c r="H162" s="7">
        <f t="shared" si="15"/>
        <v>0</v>
      </c>
      <c r="I162">
        <f t="shared" si="16"/>
        <v>0</v>
      </c>
      <c r="J162" t="str">
        <f t="shared" si="17"/>
        <v>Maestra</v>
      </c>
    </row>
    <row r="163" spans="1:10">
      <c r="A163" s="28"/>
      <c r="B163" s="26"/>
      <c r="C163" s="26"/>
      <c r="D163" s="70"/>
      <c r="E163" s="70"/>
      <c r="F163" s="70"/>
      <c r="G163" s="70"/>
      <c r="H163" s="7">
        <f t="shared" si="15"/>
        <v>0</v>
      </c>
      <c r="I163">
        <f t="shared" si="16"/>
        <v>0</v>
      </c>
      <c r="J163" t="str">
        <f t="shared" si="17"/>
        <v>Maestra</v>
      </c>
    </row>
    <row r="164" spans="1:10">
      <c r="A164" s="29"/>
      <c r="B164"/>
      <c r="C164"/>
      <c r="D164" s="69"/>
      <c r="E164" s="69"/>
      <c r="F164" s="69"/>
      <c r="G164" s="69"/>
      <c r="H164" s="7">
        <f t="shared" si="15"/>
        <v>0</v>
      </c>
      <c r="I164">
        <f t="shared" si="16"/>
        <v>0</v>
      </c>
      <c r="J164" t="str">
        <f t="shared" si="17"/>
        <v>Maestra</v>
      </c>
    </row>
    <row r="165" spans="1:10">
      <c r="A165" s="28"/>
      <c r="B165" s="26"/>
      <c r="C165" s="26"/>
      <c r="D165" s="70"/>
      <c r="E165" s="70"/>
      <c r="F165" s="70"/>
      <c r="G165" s="70"/>
      <c r="H165" s="7">
        <f t="shared" si="15"/>
        <v>0</v>
      </c>
      <c r="I165">
        <f t="shared" si="16"/>
        <v>0</v>
      </c>
      <c r="J165" t="str">
        <f t="shared" si="17"/>
        <v>Maestra</v>
      </c>
    </row>
    <row r="166" spans="1:10">
      <c r="A166" s="29"/>
      <c r="B166"/>
      <c r="C166"/>
      <c r="D166" s="69"/>
      <c r="E166" s="69"/>
      <c r="F166" s="69"/>
      <c r="G166" s="69"/>
      <c r="H166" s="7">
        <f t="shared" si="15"/>
        <v>0</v>
      </c>
      <c r="I166">
        <f t="shared" si="16"/>
        <v>0</v>
      </c>
      <c r="J166" t="str">
        <f t="shared" si="17"/>
        <v>Maestra</v>
      </c>
    </row>
    <row r="167" spans="1:10">
      <c r="A167" s="29"/>
      <c r="B167"/>
      <c r="C167"/>
      <c r="D167" s="69"/>
      <c r="E167" s="69"/>
      <c r="F167" s="69"/>
      <c r="G167" s="69"/>
      <c r="H167" s="7">
        <f t="shared" si="15"/>
        <v>0</v>
      </c>
      <c r="I167">
        <f t="shared" si="16"/>
        <v>0</v>
      </c>
      <c r="J167" t="str">
        <f t="shared" si="17"/>
        <v>Maestra</v>
      </c>
    </row>
    <row r="168" spans="1:10">
      <c r="A168" s="29"/>
      <c r="B168"/>
      <c r="C168"/>
      <c r="D168" s="69"/>
      <c r="E168" s="69"/>
      <c r="F168" s="69"/>
      <c r="G168" s="69"/>
      <c r="H168" s="7">
        <f t="shared" si="15"/>
        <v>0</v>
      </c>
      <c r="I168">
        <f t="shared" si="16"/>
        <v>0</v>
      </c>
      <c r="J168" t="str">
        <f t="shared" si="17"/>
        <v>Maestra</v>
      </c>
    </row>
    <row r="169" spans="1:10">
      <c r="A169" s="28"/>
      <c r="B169" s="26"/>
      <c r="C169" s="26"/>
      <c r="D169" s="70"/>
      <c r="E169" s="70"/>
      <c r="F169" s="70"/>
      <c r="G169" s="70"/>
      <c r="H169" s="7">
        <f t="shared" ref="H169:H185" si="18">+F169-E169</f>
        <v>0</v>
      </c>
      <c r="I169">
        <f t="shared" ref="I169:I185" si="19">IF(A169=0,0,VLOOKUP(A169,CataRubro,7,0))</f>
        <v>0</v>
      </c>
      <c r="J169" t="str">
        <f t="shared" ref="J169:J185" si="20">IF(LEN(A169)&gt;5,"SubMaestra","Maestra")</f>
        <v>Maestra</v>
      </c>
    </row>
    <row r="170" spans="1:10">
      <c r="A170" s="29"/>
      <c r="B170"/>
      <c r="C170"/>
      <c r="D170" s="69"/>
      <c r="E170" s="69"/>
      <c r="F170" s="69"/>
      <c r="G170" s="69"/>
      <c r="H170" s="7">
        <f t="shared" si="18"/>
        <v>0</v>
      </c>
      <c r="I170">
        <f t="shared" si="19"/>
        <v>0</v>
      </c>
      <c r="J170" t="str">
        <f t="shared" si="20"/>
        <v>Maestra</v>
      </c>
    </row>
    <row r="171" spans="1:10">
      <c r="A171" s="29"/>
      <c r="B171"/>
      <c r="C171"/>
      <c r="D171" s="69"/>
      <c r="E171" s="69"/>
      <c r="F171" s="69"/>
      <c r="G171" s="69"/>
      <c r="H171" s="7">
        <f t="shared" si="18"/>
        <v>0</v>
      </c>
      <c r="I171">
        <f t="shared" si="19"/>
        <v>0</v>
      </c>
      <c r="J171" t="str">
        <f t="shared" si="20"/>
        <v>Maestra</v>
      </c>
    </row>
    <row r="172" spans="1:10">
      <c r="A172" s="29"/>
      <c r="B172"/>
      <c r="C172"/>
      <c r="D172" s="69"/>
      <c r="E172" s="69"/>
      <c r="F172" s="69"/>
      <c r="G172" s="69"/>
      <c r="H172" s="7">
        <f t="shared" si="18"/>
        <v>0</v>
      </c>
      <c r="I172">
        <f t="shared" si="19"/>
        <v>0</v>
      </c>
      <c r="J172" t="str">
        <f t="shared" si="20"/>
        <v>Maestra</v>
      </c>
    </row>
    <row r="173" spans="1:10">
      <c r="A173" s="29"/>
      <c r="B173"/>
      <c r="C173"/>
      <c r="D173" s="69"/>
      <c r="E173" s="69"/>
      <c r="F173" s="69"/>
      <c r="G173" s="69"/>
      <c r="H173" s="7">
        <f t="shared" si="18"/>
        <v>0</v>
      </c>
      <c r="I173">
        <f t="shared" si="19"/>
        <v>0</v>
      </c>
      <c r="J173" t="str">
        <f t="shared" si="20"/>
        <v>Maestra</v>
      </c>
    </row>
    <row r="174" spans="1:10">
      <c r="A174" s="29"/>
      <c r="B174"/>
      <c r="C174"/>
      <c r="D174" s="69"/>
      <c r="E174" s="69"/>
      <c r="F174" s="69"/>
      <c r="G174" s="69"/>
      <c r="H174" s="7">
        <f t="shared" si="18"/>
        <v>0</v>
      </c>
      <c r="I174">
        <f t="shared" si="19"/>
        <v>0</v>
      </c>
      <c r="J174" t="str">
        <f t="shared" si="20"/>
        <v>Maestra</v>
      </c>
    </row>
    <row r="175" spans="1:10">
      <c r="A175" s="29"/>
      <c r="B175"/>
      <c r="C175"/>
      <c r="D175" s="69"/>
      <c r="E175" s="69"/>
      <c r="F175" s="69"/>
      <c r="G175" s="69"/>
      <c r="H175" s="7">
        <f t="shared" si="18"/>
        <v>0</v>
      </c>
      <c r="I175">
        <f t="shared" si="19"/>
        <v>0</v>
      </c>
      <c r="J175" t="str">
        <f t="shared" si="20"/>
        <v>Maestra</v>
      </c>
    </row>
    <row r="176" spans="1:10">
      <c r="A176" s="29"/>
      <c r="B176"/>
      <c r="C176"/>
      <c r="D176" s="69"/>
      <c r="E176" s="69"/>
      <c r="F176" s="69"/>
      <c r="G176" s="69"/>
      <c r="H176" s="7">
        <f t="shared" si="18"/>
        <v>0</v>
      </c>
      <c r="I176">
        <f t="shared" si="19"/>
        <v>0</v>
      </c>
      <c r="J176" t="str">
        <f t="shared" si="20"/>
        <v>Maestra</v>
      </c>
    </row>
    <row r="177" spans="1:10">
      <c r="A177" s="29"/>
      <c r="B177"/>
      <c r="C177"/>
      <c r="D177" s="69"/>
      <c r="E177" s="69"/>
      <c r="F177" s="69"/>
      <c r="G177" s="69"/>
      <c r="H177" s="7">
        <f t="shared" si="18"/>
        <v>0</v>
      </c>
      <c r="I177">
        <f t="shared" si="19"/>
        <v>0</v>
      </c>
      <c r="J177" t="str">
        <f t="shared" si="20"/>
        <v>Maestra</v>
      </c>
    </row>
    <row r="178" spans="1:10">
      <c r="A178" s="28"/>
      <c r="B178" s="26"/>
      <c r="C178" s="26"/>
      <c r="D178" s="70"/>
      <c r="E178" s="70"/>
      <c r="F178" s="70"/>
      <c r="G178" s="70"/>
      <c r="H178" s="7">
        <f t="shared" si="18"/>
        <v>0</v>
      </c>
      <c r="I178">
        <f t="shared" si="19"/>
        <v>0</v>
      </c>
      <c r="J178" t="str">
        <f t="shared" si="20"/>
        <v>Maestra</v>
      </c>
    </row>
    <row r="179" spans="1:10">
      <c r="A179" s="29"/>
      <c r="B179"/>
      <c r="C179"/>
      <c r="D179" s="69"/>
      <c r="E179" s="69"/>
      <c r="F179" s="69"/>
      <c r="G179" s="69"/>
      <c r="H179" s="7">
        <f t="shared" si="18"/>
        <v>0</v>
      </c>
      <c r="I179">
        <f t="shared" si="19"/>
        <v>0</v>
      </c>
      <c r="J179" t="str">
        <f t="shared" si="20"/>
        <v>Maestra</v>
      </c>
    </row>
    <row r="180" spans="1:10">
      <c r="A180" s="28"/>
      <c r="B180" s="26"/>
      <c r="C180" s="26"/>
      <c r="D180" s="70"/>
      <c r="E180" s="70"/>
      <c r="F180" s="70"/>
      <c r="G180" s="70"/>
      <c r="H180" s="7">
        <f t="shared" si="18"/>
        <v>0</v>
      </c>
      <c r="I180">
        <f t="shared" si="19"/>
        <v>0</v>
      </c>
      <c r="J180" t="str">
        <f t="shared" si="20"/>
        <v>Maestra</v>
      </c>
    </row>
    <row r="181" spans="1:10">
      <c r="A181" s="29"/>
      <c r="B181"/>
      <c r="C181"/>
      <c r="D181" s="69"/>
      <c r="E181" s="69"/>
      <c r="F181" s="69"/>
      <c r="G181" s="69"/>
      <c r="H181" s="7">
        <f t="shared" si="18"/>
        <v>0</v>
      </c>
      <c r="I181">
        <f t="shared" si="19"/>
        <v>0</v>
      </c>
      <c r="J181" t="str">
        <f t="shared" si="20"/>
        <v>Maestra</v>
      </c>
    </row>
    <row r="182" spans="1:10">
      <c r="A182" s="28"/>
      <c r="B182" s="26"/>
      <c r="C182" s="26"/>
      <c r="D182" s="70"/>
      <c r="E182" s="70"/>
      <c r="F182" s="70"/>
      <c r="G182" s="70"/>
      <c r="H182" s="7">
        <f t="shared" si="18"/>
        <v>0</v>
      </c>
      <c r="I182">
        <f t="shared" si="19"/>
        <v>0</v>
      </c>
      <c r="J182" t="str">
        <f t="shared" si="20"/>
        <v>Maestra</v>
      </c>
    </row>
    <row r="183" spans="1:10">
      <c r="A183" s="29"/>
      <c r="B183"/>
      <c r="C183"/>
      <c r="D183" s="69"/>
      <c r="E183" s="69"/>
      <c r="F183" s="69"/>
      <c r="G183" s="69"/>
      <c r="H183" s="7">
        <f t="shared" si="18"/>
        <v>0</v>
      </c>
      <c r="I183">
        <f t="shared" si="19"/>
        <v>0</v>
      </c>
      <c r="J183" t="str">
        <f t="shared" si="20"/>
        <v>Maestra</v>
      </c>
    </row>
    <row r="184" spans="1:10">
      <c r="A184" s="28"/>
      <c r="B184" s="26"/>
      <c r="C184" s="26"/>
      <c r="D184" s="70"/>
      <c r="E184" s="70"/>
      <c r="F184" s="70"/>
      <c r="G184" s="70"/>
      <c r="H184" s="7">
        <f t="shared" si="18"/>
        <v>0</v>
      </c>
      <c r="I184">
        <f t="shared" si="19"/>
        <v>0</v>
      </c>
      <c r="J184" t="str">
        <f t="shared" si="20"/>
        <v>Maestra</v>
      </c>
    </row>
    <row r="185" spans="1:10">
      <c r="A185" s="29"/>
      <c r="B185"/>
      <c r="C185"/>
      <c r="D185" s="69"/>
      <c r="E185" s="69"/>
      <c r="F185" s="69"/>
      <c r="G185" s="69"/>
      <c r="H185" s="7">
        <f t="shared" si="18"/>
        <v>0</v>
      </c>
      <c r="I185">
        <f t="shared" si="19"/>
        <v>0</v>
      </c>
      <c r="J185" t="str">
        <f t="shared" si="20"/>
        <v>Maestra</v>
      </c>
    </row>
    <row r="186" spans="1:10">
      <c r="A186" s="32"/>
      <c r="D186" s="18"/>
      <c r="E186" s="33"/>
      <c r="F186" s="33"/>
      <c r="G186" s="18"/>
      <c r="H186" s="63">
        <f>SUBTOTAL(109,Tabla1[DeltaBal])</f>
        <v>0</v>
      </c>
      <c r="J186">
        <f>SUBTOTAL(103,Tabla1[Sub Digito])</f>
        <v>181</v>
      </c>
    </row>
  </sheetData>
  <sortState xmlns:xlrd2="http://schemas.microsoft.com/office/spreadsheetml/2017/richdata2" ref="A5:G10">
    <sortCondition ref="A5:A10"/>
  </sortState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zoomScaleNormal="100" workbookViewId="0">
      <selection activeCell="D5" sqref="D5"/>
    </sheetView>
  </sheetViews>
  <sheetFormatPr baseColWidth="10" defaultRowHeight="15"/>
  <cols>
    <col min="1" max="1" width="30.1640625" customWidth="1"/>
    <col min="2" max="2" width="10.83203125" style="39" customWidth="1"/>
    <col min="3" max="3" width="58" customWidth="1"/>
    <col min="4" max="4" width="13.83203125" style="7" customWidth="1"/>
    <col min="5" max="7" width="13.83203125" customWidth="1"/>
  </cols>
  <sheetData>
    <row r="1" spans="1:8" ht="77" customHeight="1"/>
    <row r="2" spans="1:8" ht="16">
      <c r="B2" s="34" t="s">
        <v>462</v>
      </c>
    </row>
    <row r="3" spans="1:8" ht="16">
      <c r="A3" s="35" t="s">
        <v>437</v>
      </c>
      <c r="B3" s="35" t="s">
        <v>435</v>
      </c>
      <c r="C3" s="35" t="s">
        <v>63</v>
      </c>
      <c r="D3" s="35" t="s">
        <v>447</v>
      </c>
      <c r="E3" s="35" t="s">
        <v>448</v>
      </c>
      <c r="G3" t="s">
        <v>438</v>
      </c>
    </row>
    <row r="4" spans="1:8">
      <c r="B4" s="36"/>
      <c r="C4" s="37" t="s">
        <v>62</v>
      </c>
      <c r="F4" s="8"/>
      <c r="G4" t="s">
        <v>439</v>
      </c>
      <c r="H4" s="7"/>
    </row>
    <row r="5" spans="1:8">
      <c r="B5" s="38"/>
      <c r="C5" s="26" t="s">
        <v>61</v>
      </c>
      <c r="D5" s="57"/>
    </row>
    <row r="6" spans="1:8">
      <c r="C6" s="26"/>
    </row>
    <row r="7" spans="1:8">
      <c r="B7" s="40"/>
      <c r="C7" s="37" t="s">
        <v>60</v>
      </c>
    </row>
    <row r="8" spans="1:8">
      <c r="A8" t="s">
        <v>64</v>
      </c>
      <c r="B8" s="39">
        <v>1</v>
      </c>
      <c r="C8" s="2" t="s">
        <v>59</v>
      </c>
      <c r="D8" s="7">
        <f t="shared" ref="D8:D13" si="0">SUMIFS(DeltaBal,Partida_de_Flujo,C8,Sub_Digito,$G$4)*B8</f>
        <v>0</v>
      </c>
    </row>
    <row r="9" spans="1:8">
      <c r="A9" t="s">
        <v>64</v>
      </c>
      <c r="B9" s="39">
        <v>-1</v>
      </c>
      <c r="C9" s="2" t="s">
        <v>58</v>
      </c>
      <c r="D9" s="57">
        <f>SUMIFS(DeltaBal,Partida_de_Flujo,C9,Sub_Digito,$G$4)*B9</f>
        <v>0</v>
      </c>
      <c r="E9" t="s">
        <v>449</v>
      </c>
    </row>
    <row r="10" spans="1:8">
      <c r="A10" t="s">
        <v>64</v>
      </c>
      <c r="B10" s="39">
        <v>-1</v>
      </c>
      <c r="C10" s="2" t="s">
        <v>57</v>
      </c>
      <c r="D10" s="57">
        <f t="shared" si="0"/>
        <v>0</v>
      </c>
      <c r="E10" t="s">
        <v>450</v>
      </c>
    </row>
    <row r="11" spans="1:8">
      <c r="A11" t="s">
        <v>64</v>
      </c>
      <c r="B11" s="39">
        <v>-1</v>
      </c>
      <c r="C11" s="2" t="s">
        <v>38</v>
      </c>
      <c r="D11" s="57">
        <f t="shared" si="0"/>
        <v>0</v>
      </c>
      <c r="E11" t="s">
        <v>451</v>
      </c>
    </row>
    <row r="12" spans="1:8">
      <c r="A12" t="s">
        <v>64</v>
      </c>
      <c r="B12" s="39">
        <v>-1</v>
      </c>
      <c r="C12" s="2" t="s">
        <v>56</v>
      </c>
      <c r="D12" s="57">
        <f t="shared" si="0"/>
        <v>0</v>
      </c>
      <c r="E12" t="s">
        <v>452</v>
      </c>
    </row>
    <row r="13" spans="1:8">
      <c r="A13" t="s">
        <v>64</v>
      </c>
      <c r="B13" s="39">
        <v>-1</v>
      </c>
      <c r="C13" s="2" t="s">
        <v>55</v>
      </c>
      <c r="D13" s="57">
        <f t="shared" si="0"/>
        <v>0</v>
      </c>
      <c r="E13" t="s">
        <v>453</v>
      </c>
    </row>
    <row r="14" spans="1:8">
      <c r="B14"/>
      <c r="D14" s="7">
        <f>SUM(D8:D13)</f>
        <v>0</v>
      </c>
    </row>
    <row r="15" spans="1:8">
      <c r="B15" s="68"/>
      <c r="C15" s="37" t="s">
        <v>460</v>
      </c>
    </row>
    <row r="16" spans="1:8">
      <c r="A16" t="s">
        <v>64</v>
      </c>
      <c r="B16" s="39" t="s">
        <v>51</v>
      </c>
      <c r="C16" s="3" t="s">
        <v>54</v>
      </c>
      <c r="D16" s="57">
        <f>SUMIFS(DeltaBal,Partida_de_Flujo,C16,Sub_Digito,$G$4)*-1</f>
        <v>0</v>
      </c>
      <c r="E16" t="s">
        <v>454</v>
      </c>
    </row>
    <row r="17" spans="1:5">
      <c r="A17" t="s">
        <v>64</v>
      </c>
      <c r="B17" s="39" t="s">
        <v>51</v>
      </c>
      <c r="C17" s="3" t="s">
        <v>53</v>
      </c>
      <c r="D17" s="57">
        <f>SUMIFS(DeltaBal,Partida_de_Flujo,C17,Sub_Digito,$G$4)*-1</f>
        <v>0</v>
      </c>
      <c r="E17" t="s">
        <v>455</v>
      </c>
    </row>
    <row r="18" spans="1:5">
      <c r="A18" t="s">
        <v>64</v>
      </c>
      <c r="B18" s="39" t="s">
        <v>51</v>
      </c>
      <c r="C18" s="3" t="s">
        <v>52</v>
      </c>
      <c r="D18" s="57">
        <f>SUMIFS(DeltaBal,Partida_de_Flujo,C18,Sub_Digito,$G$4)*-1</f>
        <v>0</v>
      </c>
      <c r="E18" t="s">
        <v>456</v>
      </c>
    </row>
    <row r="19" spans="1:5">
      <c r="A19" t="s">
        <v>64</v>
      </c>
      <c r="B19" s="39" t="s">
        <v>51</v>
      </c>
      <c r="C19" s="2" t="s">
        <v>50</v>
      </c>
      <c r="D19" s="57">
        <f>SUMIFS(DeltaBal,Partida_de_Flujo,C19,Sub_Digito,$G$4)*-1</f>
        <v>0</v>
      </c>
      <c r="E19" t="s">
        <v>457</v>
      </c>
    </row>
    <row r="20" spans="1:5">
      <c r="B20" s="38"/>
      <c r="C20" s="1" t="s">
        <v>49</v>
      </c>
      <c r="D20" s="9">
        <f>SUM(D16:D19)</f>
        <v>0</v>
      </c>
    </row>
    <row r="21" spans="1:5">
      <c r="B21" s="38"/>
      <c r="C21" s="1"/>
    </row>
    <row r="22" spans="1:5">
      <c r="B22" s="40"/>
      <c r="C22" s="37" t="s">
        <v>48</v>
      </c>
    </row>
    <row r="23" spans="1:5">
      <c r="A23" t="s">
        <v>66</v>
      </c>
      <c r="C23" s="2" t="s">
        <v>47</v>
      </c>
      <c r="D23" s="7">
        <f t="shared" ref="D23:D35" si="1">SUMIFS(DeltaBal,Partida_de_Flujo,C23,Sub_Digito,$G$4)</f>
        <v>0</v>
      </c>
    </row>
    <row r="24" spans="1:5">
      <c r="A24" t="s">
        <v>66</v>
      </c>
      <c r="C24" s="2" t="s">
        <v>46</v>
      </c>
      <c r="D24" s="7">
        <f t="shared" si="1"/>
        <v>0</v>
      </c>
    </row>
    <row r="25" spans="1:5">
      <c r="A25" t="s">
        <v>66</v>
      </c>
      <c r="C25" s="2" t="s">
        <v>45</v>
      </c>
      <c r="D25" s="7">
        <f t="shared" si="1"/>
        <v>0</v>
      </c>
    </row>
    <row r="26" spans="1:5">
      <c r="A26" t="s">
        <v>66</v>
      </c>
      <c r="C26" s="2" t="s">
        <v>44</v>
      </c>
      <c r="D26" s="7">
        <f t="shared" si="1"/>
        <v>0</v>
      </c>
    </row>
    <row r="27" spans="1:5">
      <c r="A27" t="s">
        <v>66</v>
      </c>
      <c r="C27" s="2" t="s">
        <v>43</v>
      </c>
      <c r="D27" s="7">
        <f t="shared" si="1"/>
        <v>0</v>
      </c>
    </row>
    <row r="28" spans="1:5">
      <c r="A28" t="s">
        <v>66</v>
      </c>
      <c r="C28" s="2" t="s">
        <v>493</v>
      </c>
      <c r="D28" s="7">
        <f t="shared" si="1"/>
        <v>0</v>
      </c>
    </row>
    <row r="29" spans="1:5">
      <c r="A29" t="s">
        <v>66</v>
      </c>
      <c r="C29" s="2" t="s">
        <v>494</v>
      </c>
      <c r="D29" s="7">
        <f t="shared" si="1"/>
        <v>0</v>
      </c>
    </row>
    <row r="30" spans="1:5">
      <c r="A30" t="s">
        <v>66</v>
      </c>
      <c r="C30" s="2" t="s">
        <v>495</v>
      </c>
      <c r="D30" s="7">
        <f t="shared" si="1"/>
        <v>0</v>
      </c>
    </row>
    <row r="31" spans="1:5">
      <c r="A31" t="s">
        <v>66</v>
      </c>
      <c r="C31" s="2" t="s">
        <v>496</v>
      </c>
      <c r="D31" s="7">
        <f t="shared" si="1"/>
        <v>0</v>
      </c>
    </row>
    <row r="32" spans="1:5">
      <c r="A32" t="s">
        <v>66</v>
      </c>
      <c r="C32" s="2" t="s">
        <v>497</v>
      </c>
      <c r="D32" s="7">
        <f t="shared" si="1"/>
        <v>0</v>
      </c>
    </row>
    <row r="33" spans="1:5">
      <c r="A33" t="s">
        <v>66</v>
      </c>
      <c r="C33" s="2" t="s">
        <v>498</v>
      </c>
      <c r="D33" s="7">
        <f t="shared" si="1"/>
        <v>0</v>
      </c>
    </row>
    <row r="34" spans="1:5">
      <c r="A34" t="s">
        <v>66</v>
      </c>
      <c r="C34" s="2" t="s">
        <v>499</v>
      </c>
      <c r="D34" s="7">
        <f t="shared" si="1"/>
        <v>0</v>
      </c>
    </row>
    <row r="35" spans="1:5">
      <c r="A35" t="s">
        <v>66</v>
      </c>
      <c r="C35" s="2" t="s">
        <v>500</v>
      </c>
      <c r="D35" s="7">
        <f t="shared" si="1"/>
        <v>0</v>
      </c>
    </row>
    <row r="36" spans="1:5">
      <c r="B36" s="41"/>
      <c r="C36" s="1" t="s">
        <v>42</v>
      </c>
      <c r="D36" s="7">
        <f>SUM(D23:D35)+D20+D14</f>
        <v>0</v>
      </c>
    </row>
    <row r="38" spans="1:5" s="26" customFormat="1">
      <c r="B38" s="36"/>
      <c r="C38" s="37" t="s">
        <v>41</v>
      </c>
      <c r="D38" s="7"/>
    </row>
    <row r="39" spans="1:5">
      <c r="A39" t="s">
        <v>67</v>
      </c>
      <c r="C39" s="2" t="s">
        <v>40</v>
      </c>
      <c r="D39" s="7">
        <f>SUMIFS(DeltaBal,Partida_de_Flujo,C39,Sub_Digito,$G$4)</f>
        <v>0</v>
      </c>
    </row>
    <row r="40" spans="1:5">
      <c r="A40" t="s">
        <v>67</v>
      </c>
      <c r="C40" s="4" t="s">
        <v>39</v>
      </c>
      <c r="D40" s="7">
        <f>+D10*-1</f>
        <v>0</v>
      </c>
      <c r="E40" t="s">
        <v>450</v>
      </c>
    </row>
    <row r="41" spans="1:5">
      <c r="A41" t="s">
        <v>67</v>
      </c>
      <c r="C41" s="2" t="s">
        <v>38</v>
      </c>
      <c r="D41" s="7">
        <f>+D11*-1</f>
        <v>0</v>
      </c>
      <c r="E41" t="s">
        <v>451</v>
      </c>
    </row>
    <row r="42" spans="1:5">
      <c r="A42" t="s">
        <v>67</v>
      </c>
      <c r="C42" s="2" t="s">
        <v>37</v>
      </c>
      <c r="D42" s="7">
        <f t="shared" ref="D42:D48" si="2">SUMIFS(DeltaBal,Partida_de_Flujo,C42,Sub_Digito,$G$4)</f>
        <v>0</v>
      </c>
    </row>
    <row r="43" spans="1:5">
      <c r="A43" t="s">
        <v>67</v>
      </c>
      <c r="C43" s="2" t="s">
        <v>36</v>
      </c>
      <c r="D43" s="7">
        <f t="shared" si="2"/>
        <v>0</v>
      </c>
    </row>
    <row r="44" spans="1:5">
      <c r="A44" t="s">
        <v>67</v>
      </c>
      <c r="C44" s="2" t="s">
        <v>35</v>
      </c>
      <c r="D44" s="7">
        <f t="shared" si="2"/>
        <v>0</v>
      </c>
    </row>
    <row r="45" spans="1:5">
      <c r="A45" t="s">
        <v>67</v>
      </c>
      <c r="C45" s="2" t="s">
        <v>34</v>
      </c>
      <c r="D45" s="7">
        <f t="shared" si="2"/>
        <v>0</v>
      </c>
    </row>
    <row r="46" spans="1:5">
      <c r="A46" t="s">
        <v>67</v>
      </c>
      <c r="C46" s="2" t="s">
        <v>33</v>
      </c>
      <c r="D46" s="7">
        <f t="shared" si="2"/>
        <v>0</v>
      </c>
    </row>
    <row r="47" spans="1:5">
      <c r="A47" t="s">
        <v>67</v>
      </c>
      <c r="C47" s="2" t="s">
        <v>32</v>
      </c>
      <c r="D47" s="7">
        <f t="shared" si="2"/>
        <v>0</v>
      </c>
    </row>
    <row r="48" spans="1:5">
      <c r="A48" t="s">
        <v>67</v>
      </c>
      <c r="C48" s="2" t="s">
        <v>31</v>
      </c>
      <c r="D48" s="7">
        <f t="shared" si="2"/>
        <v>0</v>
      </c>
    </row>
    <row r="49" spans="1:5">
      <c r="A49" s="42" t="s">
        <v>67</v>
      </c>
      <c r="B49" s="43"/>
      <c r="C49" s="44" t="s">
        <v>458</v>
      </c>
      <c r="D49" s="10">
        <f>+(D9+D12+D13)*-1</f>
        <v>0</v>
      </c>
      <c r="E49" t="s">
        <v>459</v>
      </c>
    </row>
    <row r="50" spans="1:5">
      <c r="A50" t="s">
        <v>67</v>
      </c>
      <c r="C50" s="2" t="s">
        <v>30</v>
      </c>
      <c r="D50" s="7">
        <f>SUMIFS(DeltaBal,Partida_de_Flujo,C50,Sub_Digito,$G$4)</f>
        <v>0</v>
      </c>
    </row>
    <row r="51" spans="1:5">
      <c r="C51" s="2"/>
    </row>
    <row r="52" spans="1:5">
      <c r="B52" s="41"/>
      <c r="C52" s="1" t="s">
        <v>29</v>
      </c>
      <c r="D52" s="7">
        <f>SUM(D39:D50)</f>
        <v>0</v>
      </c>
    </row>
    <row r="53" spans="1:5">
      <c r="B53" s="41"/>
      <c r="C53" s="1" t="s">
        <v>28</v>
      </c>
      <c r="D53" s="7">
        <f>+D52+D36</f>
        <v>0</v>
      </c>
    </row>
    <row r="55" spans="1:5" s="26" customFormat="1">
      <c r="B55" s="36"/>
      <c r="C55" s="37" t="s">
        <v>27</v>
      </c>
      <c r="D55" s="7"/>
    </row>
    <row r="56" spans="1:5">
      <c r="A56" t="s">
        <v>68</v>
      </c>
      <c r="C56" s="2" t="s">
        <v>26</v>
      </c>
      <c r="D56" s="7">
        <f t="shared" ref="D56:D63" si="3">SUMIFS(DeltaBal,Partida_de_Flujo,C56,Sub_Digito,$G$4)</f>
        <v>0</v>
      </c>
    </row>
    <row r="57" spans="1:5">
      <c r="A57" t="s">
        <v>68</v>
      </c>
      <c r="C57" s="2" t="s">
        <v>25</v>
      </c>
      <c r="D57" s="7">
        <f t="shared" si="3"/>
        <v>0</v>
      </c>
    </row>
    <row r="58" spans="1:5">
      <c r="A58" t="s">
        <v>68</v>
      </c>
      <c r="C58" s="2" t="s">
        <v>24</v>
      </c>
      <c r="D58" s="7">
        <f t="shared" si="3"/>
        <v>0</v>
      </c>
    </row>
    <row r="59" spans="1:5">
      <c r="A59" t="s">
        <v>68</v>
      </c>
      <c r="C59" s="2" t="s">
        <v>23</v>
      </c>
      <c r="D59" s="7">
        <f t="shared" si="3"/>
        <v>0</v>
      </c>
    </row>
    <row r="60" spans="1:5">
      <c r="A60" t="s">
        <v>68</v>
      </c>
      <c r="C60" s="2" t="s">
        <v>22</v>
      </c>
      <c r="D60" s="7">
        <f t="shared" si="3"/>
        <v>0</v>
      </c>
    </row>
    <row r="61" spans="1:5">
      <c r="A61" t="s">
        <v>68</v>
      </c>
      <c r="C61" s="2" t="s">
        <v>21</v>
      </c>
      <c r="D61" s="7">
        <f t="shared" si="3"/>
        <v>0</v>
      </c>
    </row>
    <row r="62" spans="1:5">
      <c r="A62" t="s">
        <v>68</v>
      </c>
      <c r="C62" s="2" t="s">
        <v>20</v>
      </c>
      <c r="D62" s="7">
        <f t="shared" si="3"/>
        <v>0</v>
      </c>
    </row>
    <row r="63" spans="1:5">
      <c r="A63" t="s">
        <v>68</v>
      </c>
      <c r="C63" s="2" t="s">
        <v>436</v>
      </c>
      <c r="D63" s="7">
        <f t="shared" si="3"/>
        <v>0</v>
      </c>
    </row>
    <row r="64" spans="1:5">
      <c r="A64" t="s">
        <v>68</v>
      </c>
      <c r="C64" s="2" t="s">
        <v>19</v>
      </c>
      <c r="D64" s="7">
        <f>+D16*-1</f>
        <v>0</v>
      </c>
      <c r="E64" t="s">
        <v>454</v>
      </c>
    </row>
    <row r="65" spans="1:5">
      <c r="A65" t="s">
        <v>68</v>
      </c>
      <c r="C65" s="2" t="s">
        <v>18</v>
      </c>
      <c r="D65" s="7">
        <f>SUMIFS(DeltaBal,Partida_de_Flujo,C65,Sub_Digito,$G$4)</f>
        <v>0</v>
      </c>
    </row>
    <row r="66" spans="1:5">
      <c r="A66" t="s">
        <v>68</v>
      </c>
      <c r="C66" s="2" t="s">
        <v>395</v>
      </c>
      <c r="D66" s="7">
        <f>SUMIFS(DeltaBal,Partida_de_Flujo,C66,Sub_Digito,$G$4)</f>
        <v>0</v>
      </c>
    </row>
    <row r="67" spans="1:5">
      <c r="A67" t="s">
        <v>68</v>
      </c>
      <c r="C67" s="2" t="s">
        <v>396</v>
      </c>
      <c r="D67" s="7">
        <f>SUMIFS(DeltaBal,Partida_de_Flujo,C67,Sub_Digito,$G$4)</f>
        <v>0</v>
      </c>
    </row>
    <row r="68" spans="1:5">
      <c r="A68" s="45" t="s">
        <v>68</v>
      </c>
      <c r="B68" s="46"/>
      <c r="C68" s="47" t="s">
        <v>458</v>
      </c>
      <c r="D68" s="11">
        <f>(+D17+D18+D19)*-1</f>
        <v>0</v>
      </c>
      <c r="E68" t="s">
        <v>461</v>
      </c>
    </row>
    <row r="69" spans="1:5">
      <c r="A69" t="s">
        <v>68</v>
      </c>
      <c r="C69" s="2" t="s">
        <v>17</v>
      </c>
      <c r="D69" s="7">
        <f>SUMIFS(DeltaBal,Partida_de_Flujo,C69,Sub_Digito,$G$4)</f>
        <v>0</v>
      </c>
    </row>
    <row r="70" spans="1:5">
      <c r="C70" s="2"/>
    </row>
    <row r="71" spans="1:5">
      <c r="B71" s="41"/>
      <c r="C71" s="1" t="s">
        <v>16</v>
      </c>
      <c r="D71" s="9">
        <f>SUM(D56:D69)</f>
        <v>0</v>
      </c>
    </row>
    <row r="72" spans="1:5">
      <c r="B72" s="41"/>
      <c r="C72" s="1"/>
      <c r="D72" s="9"/>
    </row>
    <row r="73" spans="1:5">
      <c r="B73" s="41"/>
      <c r="C73" s="1" t="s">
        <v>444</v>
      </c>
      <c r="D73" s="7">
        <f>+D71+D53</f>
        <v>0</v>
      </c>
    </row>
    <row r="74" spans="1:5">
      <c r="B74" s="41"/>
      <c r="C74" s="1" t="s">
        <v>445</v>
      </c>
      <c r="D74" s="7">
        <f>+D5</f>
        <v>0</v>
      </c>
    </row>
    <row r="75" spans="1:5">
      <c r="B75" s="41"/>
      <c r="C75" s="64" t="s">
        <v>489</v>
      </c>
      <c r="D75" s="65">
        <f>+D74+D73</f>
        <v>0</v>
      </c>
    </row>
    <row r="76" spans="1:5">
      <c r="B76" s="41"/>
      <c r="C76" s="1"/>
    </row>
    <row r="77" spans="1:5">
      <c r="B77" s="41"/>
      <c r="C77" s="2" t="s">
        <v>15</v>
      </c>
    </row>
    <row r="78" spans="1:5">
      <c r="B78" s="41"/>
      <c r="C78" s="2" t="s">
        <v>14</v>
      </c>
    </row>
    <row r="79" spans="1:5">
      <c r="C79" s="2" t="s">
        <v>492</v>
      </c>
    </row>
    <row r="80" spans="1:5">
      <c r="C80" s="2" t="s">
        <v>13</v>
      </c>
    </row>
    <row r="83" spans="1:6">
      <c r="A83" t="s">
        <v>446</v>
      </c>
      <c r="B83" s="41"/>
      <c r="C83" s="64" t="s">
        <v>12</v>
      </c>
      <c r="D83" s="65">
        <f>SUMIFS(DeltaBal,Partida_de_Flujo,A83,Sub_Digito,$G$4)*-1</f>
        <v>0</v>
      </c>
      <c r="E83" s="63"/>
      <c r="F83" s="63">
        <f>+D83-D75</f>
        <v>0</v>
      </c>
    </row>
    <row r="84" spans="1:6">
      <c r="A84" t="s">
        <v>446</v>
      </c>
      <c r="B84" s="41"/>
      <c r="C84" s="66" t="s">
        <v>11</v>
      </c>
      <c r="D84" s="67">
        <f>SUMIF(Partida_de_Flujo,A85,Saldo_Final)/2</f>
        <v>0</v>
      </c>
    </row>
    <row r="85" spans="1:6">
      <c r="A85" t="s">
        <v>446</v>
      </c>
      <c r="B85" s="41"/>
      <c r="C85" s="1" t="s">
        <v>10</v>
      </c>
      <c r="D85" s="7">
        <f>SUMIF(Partida_de_Flujo,A85,Saldo_Inicial)/2</f>
        <v>0</v>
      </c>
    </row>
    <row r="87" spans="1:6">
      <c r="A87" t="s">
        <v>488</v>
      </c>
      <c r="C87" s="66" t="s">
        <v>487</v>
      </c>
      <c r="D87" s="67">
        <f>D83+D85</f>
        <v>0</v>
      </c>
    </row>
  </sheetData>
  <dataValidations count="4">
    <dataValidation type="list" allowBlank="1" showInputMessage="1" showErrorMessage="1" sqref="A8:A13 A16:A19 A56:A70 A39:A51 A23:A35" xr:uid="{00000000-0002-0000-0200-000000000000}">
      <formula1>TipodeOperación</formula1>
    </dataValidation>
    <dataValidation type="list" allowBlank="1" showInputMessage="1" showErrorMessage="1" sqref="C8:C13 C16:C70" xr:uid="{00000000-0002-0000-0200-000001000000}">
      <formula1>INDIRECT($A8)</formula1>
    </dataValidation>
    <dataValidation type="list" allowBlank="1" showInputMessage="1" showErrorMessage="1" sqref="G4" xr:uid="{00000000-0002-0000-0200-000002000000}">
      <formula1>MedioAcumula</formula1>
    </dataValidation>
    <dataValidation type="list" allowBlank="1" showInputMessage="1" showErrorMessage="1" sqref="C15" xr:uid="{00000000-0002-0000-0200-000003000000}">
      <formula1>INDIRECT($A14)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2"/>
  <sheetViews>
    <sheetView topLeftCell="A77" zoomScale="115" zoomScaleNormal="115" workbookViewId="0">
      <selection activeCell="E179" sqref="E179"/>
    </sheetView>
  </sheetViews>
  <sheetFormatPr baseColWidth="10" defaultRowHeight="15"/>
  <cols>
    <col min="1" max="1" width="12.1640625" style="39" customWidth="1"/>
    <col min="2" max="2" width="40.5" style="29" customWidth="1"/>
    <col min="3" max="4" width="10.1640625" style="39" customWidth="1"/>
    <col min="5" max="5" width="20.83203125" customWidth="1"/>
    <col min="6" max="6" width="28" style="18" customWidth="1"/>
    <col min="7" max="7" width="44.83203125" style="18" customWidth="1"/>
    <col min="8" max="8" width="16.5" customWidth="1"/>
  </cols>
  <sheetData>
    <row r="1" spans="1:7">
      <c r="D1" s="29"/>
    </row>
    <row r="2" spans="1:7">
      <c r="B2" s="48"/>
      <c r="C2" s="49"/>
      <c r="D2" s="50"/>
    </row>
    <row r="3" spans="1:7">
      <c r="A3" s="39" t="s">
        <v>465</v>
      </c>
      <c r="B3" s="39"/>
      <c r="E3" s="39"/>
    </row>
    <row r="5" spans="1:7" s="31" customFormat="1" ht="16">
      <c r="A5" s="31" t="s">
        <v>6</v>
      </c>
      <c r="B5" s="31" t="s">
        <v>8</v>
      </c>
      <c r="C5" s="31" t="s">
        <v>130</v>
      </c>
      <c r="D5" s="31" t="s">
        <v>4</v>
      </c>
      <c r="E5" s="31" t="s">
        <v>5</v>
      </c>
      <c r="F5" s="24" t="s">
        <v>7</v>
      </c>
      <c r="G5" s="24" t="s">
        <v>65</v>
      </c>
    </row>
    <row r="6" spans="1:7">
      <c r="B6" s="29" t="s">
        <v>73</v>
      </c>
      <c r="D6" s="39">
        <v>11</v>
      </c>
      <c r="E6" t="s">
        <v>73</v>
      </c>
      <c r="F6" s="55"/>
      <c r="G6" s="55" t="s">
        <v>443</v>
      </c>
    </row>
    <row r="7" spans="1:7">
      <c r="A7" s="39">
        <v>1101</v>
      </c>
      <c r="B7" s="29" t="s">
        <v>71</v>
      </c>
      <c r="C7" s="39">
        <v>1</v>
      </c>
      <c r="D7" s="39">
        <v>11</v>
      </c>
      <c r="E7" t="s">
        <v>73</v>
      </c>
      <c r="F7" s="55"/>
      <c r="G7" s="55" t="s">
        <v>443</v>
      </c>
    </row>
    <row r="8" spans="1:7">
      <c r="A8" s="39">
        <v>1101.01</v>
      </c>
      <c r="B8" s="29" t="s">
        <v>131</v>
      </c>
      <c r="C8" s="39">
        <v>2</v>
      </c>
      <c r="D8" s="39">
        <v>11</v>
      </c>
      <c r="E8" t="s">
        <v>73</v>
      </c>
      <c r="F8" s="55"/>
      <c r="G8" s="55" t="s">
        <v>443</v>
      </c>
    </row>
    <row r="9" spans="1:7">
      <c r="A9" s="39">
        <v>1101.02</v>
      </c>
      <c r="B9" s="29" t="s">
        <v>132</v>
      </c>
      <c r="C9" s="39">
        <v>2</v>
      </c>
      <c r="D9" s="39">
        <v>11</v>
      </c>
      <c r="E9" t="s">
        <v>73</v>
      </c>
      <c r="F9" s="55"/>
      <c r="G9" s="55" t="s">
        <v>443</v>
      </c>
    </row>
    <row r="10" spans="1:7">
      <c r="A10" s="39">
        <v>1101.03</v>
      </c>
      <c r="B10" s="29" t="s">
        <v>133</v>
      </c>
      <c r="C10" s="39">
        <v>2</v>
      </c>
      <c r="D10" s="39">
        <v>11</v>
      </c>
      <c r="E10" t="s">
        <v>73</v>
      </c>
      <c r="F10" s="55"/>
      <c r="G10" s="55" t="s">
        <v>443</v>
      </c>
    </row>
    <row r="11" spans="1:7">
      <c r="A11" s="39">
        <v>1101.04</v>
      </c>
      <c r="B11" s="29" t="s">
        <v>134</v>
      </c>
      <c r="C11" s="39">
        <v>2</v>
      </c>
      <c r="D11" s="39">
        <v>11</v>
      </c>
      <c r="E11" t="s">
        <v>73</v>
      </c>
      <c r="F11" s="55"/>
      <c r="G11" s="55" t="s">
        <v>443</v>
      </c>
    </row>
    <row r="12" spans="1:7">
      <c r="A12" s="39">
        <v>1101.05</v>
      </c>
      <c r="B12" s="29" t="s">
        <v>135</v>
      </c>
      <c r="C12" s="39">
        <v>2</v>
      </c>
      <c r="D12" s="39">
        <v>11</v>
      </c>
      <c r="E12" t="s">
        <v>73</v>
      </c>
      <c r="F12" s="55"/>
      <c r="G12" s="55" t="s">
        <v>443</v>
      </c>
    </row>
    <row r="13" spans="1:7">
      <c r="A13" s="39">
        <v>1101.06</v>
      </c>
      <c r="B13" s="29" t="s">
        <v>136</v>
      </c>
      <c r="C13" s="39">
        <v>2</v>
      </c>
      <c r="D13" s="39">
        <v>11</v>
      </c>
      <c r="E13" t="s">
        <v>73</v>
      </c>
      <c r="F13" s="55"/>
      <c r="G13" s="55" t="s">
        <v>443</v>
      </c>
    </row>
    <row r="14" spans="1:7">
      <c r="A14" s="39">
        <v>1102</v>
      </c>
      <c r="B14" s="29" t="s">
        <v>74</v>
      </c>
      <c r="C14" s="39">
        <v>1</v>
      </c>
      <c r="D14" s="39">
        <v>11</v>
      </c>
      <c r="E14" t="s">
        <v>73</v>
      </c>
      <c r="F14" s="55" t="s">
        <v>66</v>
      </c>
      <c r="G14" s="55" t="s">
        <v>500</v>
      </c>
    </row>
    <row r="15" spans="1:7">
      <c r="A15" s="39">
        <v>1102.01</v>
      </c>
      <c r="B15" s="29" t="s">
        <v>137</v>
      </c>
      <c r="C15" s="39">
        <v>2</v>
      </c>
      <c r="D15" s="39">
        <v>11</v>
      </c>
      <c r="E15" t="s">
        <v>73</v>
      </c>
      <c r="F15" s="55" t="s">
        <v>66</v>
      </c>
      <c r="G15" s="55" t="s">
        <v>500</v>
      </c>
    </row>
    <row r="16" spans="1:7">
      <c r="A16" s="39">
        <v>1102.02</v>
      </c>
      <c r="B16" s="29" t="s">
        <v>138</v>
      </c>
      <c r="C16" s="39">
        <v>2</v>
      </c>
      <c r="D16" s="39">
        <v>11</v>
      </c>
      <c r="E16" t="s">
        <v>503</v>
      </c>
      <c r="F16" s="55" t="s">
        <v>66</v>
      </c>
      <c r="G16" s="55" t="s">
        <v>500</v>
      </c>
    </row>
    <row r="17" spans="1:7">
      <c r="A17" s="39">
        <v>1102.03</v>
      </c>
      <c r="B17" s="29" t="s">
        <v>139</v>
      </c>
      <c r="C17" s="39">
        <v>2</v>
      </c>
      <c r="D17" s="39">
        <v>11</v>
      </c>
      <c r="E17" t="s">
        <v>73</v>
      </c>
      <c r="F17" s="55" t="s">
        <v>66</v>
      </c>
      <c r="G17" s="55" t="s">
        <v>500</v>
      </c>
    </row>
    <row r="18" spans="1:7">
      <c r="A18" s="39">
        <v>1102.04</v>
      </c>
      <c r="B18" s="29" t="s">
        <v>140</v>
      </c>
      <c r="C18" s="39">
        <v>2</v>
      </c>
      <c r="D18" s="39">
        <v>11</v>
      </c>
      <c r="E18" t="s">
        <v>73</v>
      </c>
      <c r="F18" s="55" t="s">
        <v>66</v>
      </c>
      <c r="G18" s="55" t="s">
        <v>500</v>
      </c>
    </row>
    <row r="19" spans="1:7">
      <c r="A19" s="39">
        <v>1102.05</v>
      </c>
      <c r="B19" s="29" t="s">
        <v>141</v>
      </c>
      <c r="C19" s="39">
        <v>2</v>
      </c>
      <c r="D19" s="39">
        <v>11</v>
      </c>
      <c r="E19" t="s">
        <v>73</v>
      </c>
      <c r="F19" s="55" t="s">
        <v>66</v>
      </c>
      <c r="G19" s="55" t="s">
        <v>500</v>
      </c>
    </row>
    <row r="20" spans="1:7">
      <c r="A20" s="39">
        <v>1102.06</v>
      </c>
      <c r="B20" s="29" t="s">
        <v>142</v>
      </c>
      <c r="C20" s="39">
        <v>2</v>
      </c>
      <c r="D20" s="39">
        <v>11</v>
      </c>
      <c r="E20" t="s">
        <v>73</v>
      </c>
      <c r="F20" s="55" t="s">
        <v>66</v>
      </c>
      <c r="G20" s="55" t="s">
        <v>500</v>
      </c>
    </row>
    <row r="21" spans="1:7">
      <c r="A21" s="39">
        <v>1102.07</v>
      </c>
      <c r="B21" s="29" t="s">
        <v>143</v>
      </c>
      <c r="C21" s="39">
        <v>2</v>
      </c>
      <c r="D21" s="39">
        <v>11</v>
      </c>
      <c r="E21" t="s">
        <v>73</v>
      </c>
      <c r="F21" s="55" t="s">
        <v>66</v>
      </c>
      <c r="G21" s="55" t="s">
        <v>43</v>
      </c>
    </row>
    <row r="22" spans="1:7">
      <c r="A22" s="39">
        <v>1105</v>
      </c>
      <c r="B22" s="29" t="s">
        <v>3</v>
      </c>
      <c r="C22" s="39">
        <v>1</v>
      </c>
      <c r="D22" s="39">
        <v>11</v>
      </c>
      <c r="E22" t="s">
        <v>73</v>
      </c>
      <c r="F22" s="55" t="s">
        <v>66</v>
      </c>
      <c r="G22" s="55" t="s">
        <v>47</v>
      </c>
    </row>
    <row r="23" spans="1:7">
      <c r="A23" s="39">
        <v>1105.01</v>
      </c>
      <c r="B23" s="29" t="s">
        <v>144</v>
      </c>
      <c r="C23" s="39">
        <v>2</v>
      </c>
      <c r="D23" s="39">
        <v>11</v>
      </c>
      <c r="E23" t="s">
        <v>73</v>
      </c>
      <c r="F23" s="55" t="s">
        <v>66</v>
      </c>
      <c r="G23" s="55" t="s">
        <v>47</v>
      </c>
    </row>
    <row r="24" spans="1:7">
      <c r="A24" s="39">
        <v>1105.02</v>
      </c>
      <c r="B24" s="29" t="s">
        <v>145</v>
      </c>
      <c r="C24" s="39">
        <v>2</v>
      </c>
      <c r="D24" s="39">
        <v>11</v>
      </c>
      <c r="E24" t="s">
        <v>73</v>
      </c>
      <c r="F24" s="55" t="s">
        <v>66</v>
      </c>
      <c r="G24" s="55" t="s">
        <v>47</v>
      </c>
    </row>
    <row r="25" spans="1:7">
      <c r="A25" s="39">
        <v>1105.03</v>
      </c>
      <c r="B25" s="29" t="s">
        <v>146</v>
      </c>
      <c r="C25" s="39">
        <v>2</v>
      </c>
      <c r="D25" s="39">
        <v>11</v>
      </c>
      <c r="E25" t="s">
        <v>73</v>
      </c>
      <c r="F25" s="55" t="s">
        <v>66</v>
      </c>
      <c r="G25" s="55" t="s">
        <v>47</v>
      </c>
    </row>
    <row r="26" spans="1:7">
      <c r="A26" s="39">
        <v>1105.04</v>
      </c>
      <c r="B26" s="29" t="s">
        <v>147</v>
      </c>
      <c r="C26" s="39">
        <v>2</v>
      </c>
      <c r="D26" s="39">
        <v>11</v>
      </c>
      <c r="E26" t="s">
        <v>73</v>
      </c>
      <c r="F26" s="55" t="s">
        <v>66</v>
      </c>
      <c r="G26" s="55" t="s">
        <v>47</v>
      </c>
    </row>
    <row r="27" spans="1:7">
      <c r="A27" s="39">
        <v>1105.05</v>
      </c>
      <c r="B27" s="29" t="s">
        <v>148</v>
      </c>
      <c r="C27" s="39">
        <v>2</v>
      </c>
      <c r="D27" s="39">
        <v>11</v>
      </c>
      <c r="E27" t="s">
        <v>73</v>
      </c>
      <c r="F27" s="55" t="s">
        <v>66</v>
      </c>
      <c r="G27" s="55" t="s">
        <v>47</v>
      </c>
    </row>
    <row r="28" spans="1:7">
      <c r="A28" s="39">
        <v>1105.06</v>
      </c>
      <c r="B28" s="29" t="s">
        <v>149</v>
      </c>
      <c r="C28" s="39">
        <v>2</v>
      </c>
      <c r="D28" s="39">
        <v>11</v>
      </c>
      <c r="E28" t="s">
        <v>73</v>
      </c>
      <c r="F28" s="55" t="s">
        <v>66</v>
      </c>
      <c r="G28" s="55" t="s">
        <v>47</v>
      </c>
    </row>
    <row r="29" spans="1:7">
      <c r="A29" s="39">
        <v>1105.07</v>
      </c>
      <c r="B29" s="29" t="s">
        <v>150</v>
      </c>
      <c r="C29" s="39">
        <v>2</v>
      </c>
      <c r="D29" s="39">
        <v>11</v>
      </c>
      <c r="E29" t="s">
        <v>73</v>
      </c>
      <c r="F29" s="55" t="s">
        <v>66</v>
      </c>
      <c r="G29" s="55" t="s">
        <v>47</v>
      </c>
    </row>
    <row r="30" spans="1:7">
      <c r="A30" s="39">
        <v>1105.08</v>
      </c>
      <c r="B30" s="29" t="s">
        <v>151</v>
      </c>
      <c r="C30" s="39">
        <v>2</v>
      </c>
      <c r="D30" s="39">
        <v>11</v>
      </c>
      <c r="E30" t="s">
        <v>73</v>
      </c>
      <c r="F30" s="55" t="s">
        <v>66</v>
      </c>
      <c r="G30" s="55" t="s">
        <v>47</v>
      </c>
    </row>
    <row r="31" spans="1:7">
      <c r="A31" s="39">
        <v>1105.0899999999999</v>
      </c>
      <c r="B31" s="29" t="s">
        <v>152</v>
      </c>
      <c r="C31" s="39">
        <v>2</v>
      </c>
      <c r="D31" s="39">
        <v>11</v>
      </c>
      <c r="E31" t="s">
        <v>73</v>
      </c>
      <c r="F31" s="55" t="s">
        <v>66</v>
      </c>
      <c r="G31" s="55" t="s">
        <v>47</v>
      </c>
    </row>
    <row r="32" spans="1:7">
      <c r="A32" s="39">
        <v>1105.0999999999999</v>
      </c>
      <c r="B32" s="29" t="s">
        <v>153</v>
      </c>
      <c r="C32" s="39">
        <v>2</v>
      </c>
      <c r="D32" s="39">
        <v>11</v>
      </c>
      <c r="E32" t="s">
        <v>73</v>
      </c>
      <c r="F32" s="55" t="s">
        <v>66</v>
      </c>
      <c r="G32" s="55" t="s">
        <v>47</v>
      </c>
    </row>
    <row r="33" spans="1:7">
      <c r="A33" s="39">
        <v>1105.1099999999999</v>
      </c>
      <c r="B33" s="29" t="s">
        <v>154</v>
      </c>
      <c r="C33" s="39">
        <v>2</v>
      </c>
      <c r="D33" s="39">
        <v>11</v>
      </c>
      <c r="E33" t="s">
        <v>73</v>
      </c>
      <c r="F33" s="55" t="s">
        <v>66</v>
      </c>
      <c r="G33" s="55" t="s">
        <v>47</v>
      </c>
    </row>
    <row r="34" spans="1:7">
      <c r="A34" s="39">
        <v>1105.1199999999999</v>
      </c>
      <c r="B34" s="29" t="s">
        <v>155</v>
      </c>
      <c r="C34" s="39">
        <v>2</v>
      </c>
      <c r="D34" s="39">
        <v>11</v>
      </c>
      <c r="E34" t="s">
        <v>73</v>
      </c>
      <c r="F34" s="55" t="s">
        <v>66</v>
      </c>
      <c r="G34" s="55" t="s">
        <v>43</v>
      </c>
    </row>
    <row r="35" spans="1:7">
      <c r="A35" s="39">
        <v>1106</v>
      </c>
      <c r="B35" s="29" t="s">
        <v>75</v>
      </c>
      <c r="C35" s="39">
        <v>1</v>
      </c>
      <c r="D35" s="39">
        <v>11</v>
      </c>
      <c r="E35" t="s">
        <v>73</v>
      </c>
      <c r="F35" s="55" t="s">
        <v>66</v>
      </c>
      <c r="G35" s="55" t="s">
        <v>493</v>
      </c>
    </row>
    <row r="36" spans="1:7">
      <c r="A36" s="39">
        <v>1106.01</v>
      </c>
      <c r="B36" s="29" t="s">
        <v>156</v>
      </c>
      <c r="C36" s="39">
        <v>2</v>
      </c>
      <c r="D36" s="39">
        <v>11</v>
      </c>
      <c r="E36" t="s">
        <v>73</v>
      </c>
      <c r="F36" s="55" t="s">
        <v>66</v>
      </c>
      <c r="G36" s="55" t="s">
        <v>494</v>
      </c>
    </row>
    <row r="37" spans="1:7">
      <c r="A37" s="39">
        <v>1106.02</v>
      </c>
      <c r="B37" s="29" t="s">
        <v>157</v>
      </c>
      <c r="C37" s="39">
        <v>2</v>
      </c>
      <c r="D37" s="39">
        <v>11</v>
      </c>
      <c r="E37" t="s">
        <v>73</v>
      </c>
      <c r="F37" s="55" t="s">
        <v>66</v>
      </c>
      <c r="G37" s="55" t="s">
        <v>494</v>
      </c>
    </row>
    <row r="38" spans="1:7">
      <c r="A38" s="39">
        <v>1106.03</v>
      </c>
      <c r="B38" s="29" t="s">
        <v>158</v>
      </c>
      <c r="C38" s="39">
        <v>2</v>
      </c>
      <c r="D38" s="39">
        <v>11</v>
      </c>
      <c r="E38" t="s">
        <v>73</v>
      </c>
      <c r="F38" s="55" t="s">
        <v>66</v>
      </c>
      <c r="G38" s="55" t="s">
        <v>493</v>
      </c>
    </row>
    <row r="39" spans="1:7">
      <c r="A39" s="39">
        <v>1106.04</v>
      </c>
      <c r="B39" s="29" t="s">
        <v>159</v>
      </c>
      <c r="C39" s="39">
        <v>2</v>
      </c>
      <c r="D39" s="39">
        <v>11</v>
      </c>
      <c r="E39" t="s">
        <v>73</v>
      </c>
      <c r="F39" s="55" t="s">
        <v>66</v>
      </c>
      <c r="G39" s="55" t="s">
        <v>493</v>
      </c>
    </row>
    <row r="40" spans="1:7">
      <c r="A40" s="39">
        <v>1106.05</v>
      </c>
      <c r="B40" s="29" t="s">
        <v>160</v>
      </c>
      <c r="C40" s="39">
        <v>2</v>
      </c>
      <c r="D40" s="39">
        <v>11</v>
      </c>
      <c r="E40" t="s">
        <v>73</v>
      </c>
      <c r="F40" s="55" t="s">
        <v>66</v>
      </c>
      <c r="G40" s="55" t="s">
        <v>493</v>
      </c>
    </row>
    <row r="41" spans="1:7">
      <c r="A41" s="39">
        <v>1106.06</v>
      </c>
      <c r="B41" s="29" t="s">
        <v>161</v>
      </c>
      <c r="C41" s="39">
        <v>2</v>
      </c>
      <c r="D41" s="39">
        <v>11</v>
      </c>
      <c r="E41" t="s">
        <v>73</v>
      </c>
      <c r="F41" s="55" t="s">
        <v>66</v>
      </c>
      <c r="G41" s="55" t="s">
        <v>493</v>
      </c>
    </row>
    <row r="42" spans="1:7">
      <c r="A42" s="39">
        <v>1106.07</v>
      </c>
      <c r="B42" s="29" t="s">
        <v>162</v>
      </c>
      <c r="C42" s="39">
        <v>2</v>
      </c>
      <c r="D42" s="39">
        <v>11</v>
      </c>
      <c r="E42" t="s">
        <v>73</v>
      </c>
      <c r="F42" s="55" t="s">
        <v>66</v>
      </c>
      <c r="G42" s="55" t="s">
        <v>493</v>
      </c>
    </row>
    <row r="43" spans="1:7">
      <c r="A43" s="39">
        <v>1106.08</v>
      </c>
      <c r="B43" s="29" t="s">
        <v>163</v>
      </c>
      <c r="C43" s="39">
        <v>2</v>
      </c>
      <c r="D43" s="39">
        <v>11</v>
      </c>
      <c r="E43" t="s">
        <v>73</v>
      </c>
      <c r="F43" s="55" t="s">
        <v>66</v>
      </c>
      <c r="G43" s="55" t="s">
        <v>43</v>
      </c>
    </row>
    <row r="44" spans="1:7">
      <c r="A44" s="39">
        <v>1107</v>
      </c>
      <c r="B44" s="29" t="s">
        <v>76</v>
      </c>
      <c r="C44" s="39">
        <v>1</v>
      </c>
      <c r="D44" s="39">
        <v>11</v>
      </c>
      <c r="E44" t="s">
        <v>73</v>
      </c>
      <c r="F44" s="55" t="s">
        <v>66</v>
      </c>
      <c r="G44" s="55" t="s">
        <v>493</v>
      </c>
    </row>
    <row r="45" spans="1:7">
      <c r="A45" s="39">
        <v>1107.01</v>
      </c>
      <c r="B45" s="29" t="s">
        <v>164</v>
      </c>
      <c r="C45" s="39">
        <v>2</v>
      </c>
      <c r="D45" s="39">
        <v>11</v>
      </c>
      <c r="E45" t="s">
        <v>73</v>
      </c>
      <c r="F45" s="55" t="s">
        <v>66</v>
      </c>
      <c r="G45" s="55" t="s">
        <v>494</v>
      </c>
    </row>
    <row r="46" spans="1:7">
      <c r="A46" s="39">
        <v>1107.02</v>
      </c>
      <c r="B46" s="29" t="s">
        <v>165</v>
      </c>
      <c r="C46" s="39">
        <v>2</v>
      </c>
      <c r="D46" s="39">
        <v>11</v>
      </c>
      <c r="E46" t="s">
        <v>73</v>
      </c>
      <c r="F46" s="55" t="s">
        <v>66</v>
      </c>
      <c r="G46" s="55" t="s">
        <v>494</v>
      </c>
    </row>
    <row r="47" spans="1:7">
      <c r="A47" s="39">
        <v>1107.03</v>
      </c>
      <c r="B47" s="29" t="s">
        <v>166</v>
      </c>
      <c r="C47" s="39">
        <v>2</v>
      </c>
      <c r="D47" s="39">
        <v>11</v>
      </c>
      <c r="E47" t="s">
        <v>73</v>
      </c>
      <c r="F47" s="55" t="s">
        <v>66</v>
      </c>
      <c r="G47" s="55" t="s">
        <v>493</v>
      </c>
    </row>
    <row r="48" spans="1:7">
      <c r="A48" s="39">
        <v>1107.04</v>
      </c>
      <c r="B48" s="29" t="s">
        <v>167</v>
      </c>
      <c r="C48" s="39">
        <v>2</v>
      </c>
      <c r="D48" s="39">
        <v>11</v>
      </c>
      <c r="E48" t="s">
        <v>73</v>
      </c>
      <c r="F48" s="55" t="s">
        <v>66</v>
      </c>
      <c r="G48" s="55" t="s">
        <v>493</v>
      </c>
    </row>
    <row r="49" spans="1:7">
      <c r="A49" s="39">
        <v>1107.05</v>
      </c>
      <c r="B49" s="29" t="s">
        <v>168</v>
      </c>
      <c r="C49" s="39">
        <v>2</v>
      </c>
      <c r="D49" s="39">
        <v>11</v>
      </c>
      <c r="E49" t="s">
        <v>73</v>
      </c>
      <c r="F49" s="55" t="s">
        <v>66</v>
      </c>
      <c r="G49" s="55" t="s">
        <v>493</v>
      </c>
    </row>
    <row r="50" spans="1:7">
      <c r="A50" s="39">
        <v>1107.06</v>
      </c>
      <c r="B50" s="29" t="s">
        <v>169</v>
      </c>
      <c r="C50" s="39">
        <v>2</v>
      </c>
      <c r="D50" s="39">
        <v>11</v>
      </c>
      <c r="E50" t="s">
        <v>73</v>
      </c>
      <c r="F50" s="55" t="s">
        <v>66</v>
      </c>
      <c r="G50" s="55" t="s">
        <v>493</v>
      </c>
    </row>
    <row r="51" spans="1:7">
      <c r="A51" s="39">
        <v>1107.07</v>
      </c>
      <c r="B51" s="29" t="s">
        <v>170</v>
      </c>
      <c r="C51" s="39">
        <v>2</v>
      </c>
      <c r="D51" s="39">
        <v>11</v>
      </c>
      <c r="E51" t="s">
        <v>73</v>
      </c>
      <c r="F51" s="55" t="s">
        <v>66</v>
      </c>
      <c r="G51" s="55" t="s">
        <v>43</v>
      </c>
    </row>
    <row r="52" spans="1:7">
      <c r="A52" s="39">
        <v>1108</v>
      </c>
      <c r="B52" s="29" t="s">
        <v>77</v>
      </c>
      <c r="C52" s="39">
        <v>1</v>
      </c>
      <c r="D52" s="39">
        <v>11</v>
      </c>
      <c r="E52" t="s">
        <v>73</v>
      </c>
      <c r="F52" s="55" t="s">
        <v>66</v>
      </c>
      <c r="G52" s="55" t="s">
        <v>493</v>
      </c>
    </row>
    <row r="53" spans="1:7">
      <c r="A53" s="39">
        <v>1108.01</v>
      </c>
      <c r="B53" s="29" t="s">
        <v>171</v>
      </c>
      <c r="C53" s="39">
        <v>2</v>
      </c>
      <c r="D53" s="39">
        <v>11</v>
      </c>
      <c r="E53" t="s">
        <v>73</v>
      </c>
      <c r="F53" s="55" t="s">
        <v>66</v>
      </c>
      <c r="G53" s="55" t="s">
        <v>493</v>
      </c>
    </row>
    <row r="54" spans="1:7">
      <c r="A54" s="39">
        <v>1103</v>
      </c>
      <c r="B54" s="29" t="s">
        <v>78</v>
      </c>
      <c r="C54" s="39">
        <v>1</v>
      </c>
      <c r="D54" s="39">
        <v>11</v>
      </c>
      <c r="E54" t="s">
        <v>73</v>
      </c>
      <c r="F54" s="55" t="s">
        <v>66</v>
      </c>
      <c r="G54" s="55" t="s">
        <v>496</v>
      </c>
    </row>
    <row r="55" spans="1:7">
      <c r="A55" s="39">
        <v>1103.01</v>
      </c>
      <c r="B55" s="29" t="s">
        <v>172</v>
      </c>
      <c r="C55" s="39">
        <v>2</v>
      </c>
      <c r="D55" s="39">
        <v>11</v>
      </c>
      <c r="E55" t="s">
        <v>73</v>
      </c>
      <c r="F55" s="55" t="s">
        <v>66</v>
      </c>
      <c r="G55" s="55" t="s">
        <v>496</v>
      </c>
    </row>
    <row r="56" spans="1:7">
      <c r="A56" s="39">
        <v>1110</v>
      </c>
      <c r="B56" s="29" t="s">
        <v>9</v>
      </c>
      <c r="C56" s="39">
        <v>1</v>
      </c>
      <c r="D56" s="39">
        <v>11</v>
      </c>
      <c r="E56" t="s">
        <v>73</v>
      </c>
      <c r="F56" s="55" t="s">
        <v>66</v>
      </c>
      <c r="G56" s="55" t="s">
        <v>495</v>
      </c>
    </row>
    <row r="57" spans="1:7">
      <c r="A57" s="39">
        <v>1110.01</v>
      </c>
      <c r="B57" s="29" t="s">
        <v>173</v>
      </c>
      <c r="C57" s="39">
        <v>2</v>
      </c>
      <c r="D57" s="39">
        <v>11</v>
      </c>
      <c r="E57" t="s">
        <v>73</v>
      </c>
      <c r="F57" s="55" t="s">
        <v>66</v>
      </c>
      <c r="G57" s="55" t="s">
        <v>495</v>
      </c>
    </row>
    <row r="58" spans="1:7">
      <c r="A58" s="39">
        <v>1110.02</v>
      </c>
      <c r="B58" s="29" t="s">
        <v>174</v>
      </c>
      <c r="C58" s="39">
        <v>2</v>
      </c>
      <c r="D58" s="39">
        <v>11</v>
      </c>
      <c r="E58" t="s">
        <v>73</v>
      </c>
      <c r="F58" s="55" t="s">
        <v>66</v>
      </c>
      <c r="G58" s="55" t="s">
        <v>495</v>
      </c>
    </row>
    <row r="59" spans="1:7">
      <c r="A59" s="39">
        <v>1110.03</v>
      </c>
      <c r="B59" s="29" t="s">
        <v>175</v>
      </c>
      <c r="C59" s="39">
        <v>2</v>
      </c>
      <c r="D59" s="39">
        <v>11</v>
      </c>
      <c r="E59" t="s">
        <v>73</v>
      </c>
      <c r="F59" s="55" t="s">
        <v>66</v>
      </c>
      <c r="G59" s="55" t="s">
        <v>495</v>
      </c>
    </row>
    <row r="60" spans="1:7">
      <c r="A60" s="39">
        <v>1110.04</v>
      </c>
      <c r="B60" s="29" t="s">
        <v>176</v>
      </c>
      <c r="C60" s="39">
        <v>2</v>
      </c>
      <c r="D60" s="39">
        <v>11</v>
      </c>
      <c r="E60" t="s">
        <v>73</v>
      </c>
      <c r="F60" s="55" t="s">
        <v>66</v>
      </c>
      <c r="G60" s="55" t="s">
        <v>495</v>
      </c>
    </row>
    <row r="61" spans="1:7">
      <c r="A61" s="39">
        <v>1110.05</v>
      </c>
      <c r="B61" s="29" t="s">
        <v>177</v>
      </c>
      <c r="C61" s="39">
        <v>2</v>
      </c>
      <c r="D61" s="39">
        <v>11</v>
      </c>
      <c r="E61" t="s">
        <v>73</v>
      </c>
      <c r="F61" s="55" t="s">
        <v>66</v>
      </c>
      <c r="G61" s="55" t="s">
        <v>495</v>
      </c>
    </row>
    <row r="62" spans="1:7">
      <c r="A62" s="39">
        <v>1110.06</v>
      </c>
      <c r="B62" s="29" t="s">
        <v>178</v>
      </c>
      <c r="C62" s="39">
        <v>2</v>
      </c>
      <c r="D62" s="39">
        <v>11</v>
      </c>
      <c r="E62" t="s">
        <v>73</v>
      </c>
      <c r="F62" s="55" t="s">
        <v>66</v>
      </c>
      <c r="G62" s="55" t="s">
        <v>495</v>
      </c>
    </row>
    <row r="63" spans="1:7">
      <c r="A63" s="39">
        <v>1110.07</v>
      </c>
      <c r="B63" s="29" t="s">
        <v>179</v>
      </c>
      <c r="C63" s="39">
        <v>2</v>
      </c>
      <c r="D63" s="39">
        <v>11</v>
      </c>
      <c r="E63" t="s">
        <v>73</v>
      </c>
      <c r="F63" s="55" t="s">
        <v>66</v>
      </c>
      <c r="G63" s="55" t="s">
        <v>495</v>
      </c>
    </row>
    <row r="64" spans="1:7">
      <c r="A64" s="39">
        <v>1110.08</v>
      </c>
      <c r="B64" s="29" t="s">
        <v>180</v>
      </c>
      <c r="C64" s="39">
        <v>2</v>
      </c>
      <c r="D64" s="39">
        <v>11</v>
      </c>
      <c r="E64" t="s">
        <v>73</v>
      </c>
      <c r="F64" s="55" t="s">
        <v>66</v>
      </c>
      <c r="G64" s="55" t="s">
        <v>495</v>
      </c>
    </row>
    <row r="65" spans="1:7">
      <c r="A65" s="39">
        <v>1110.0899999999999</v>
      </c>
      <c r="B65" s="29" t="s">
        <v>181</v>
      </c>
      <c r="C65" s="39">
        <v>2</v>
      </c>
      <c r="D65" s="39">
        <v>11</v>
      </c>
      <c r="E65" t="s">
        <v>73</v>
      </c>
      <c r="F65" s="55" t="s">
        <v>66</v>
      </c>
      <c r="G65" s="55" t="s">
        <v>43</v>
      </c>
    </row>
    <row r="66" spans="1:7">
      <c r="A66" s="39">
        <v>1109</v>
      </c>
      <c r="B66" s="29" t="s">
        <v>79</v>
      </c>
      <c r="C66" s="39">
        <v>1</v>
      </c>
      <c r="D66" s="39">
        <v>11</v>
      </c>
      <c r="E66" t="s">
        <v>73</v>
      </c>
      <c r="F66" s="55" t="s">
        <v>66</v>
      </c>
      <c r="G66" s="55" t="s">
        <v>47</v>
      </c>
    </row>
    <row r="67" spans="1:7">
      <c r="A67" s="39">
        <v>1109.01</v>
      </c>
      <c r="B67" s="29" t="s">
        <v>182</v>
      </c>
      <c r="C67" s="39">
        <v>2</v>
      </c>
      <c r="D67" s="39">
        <v>11</v>
      </c>
      <c r="E67" t="s">
        <v>73</v>
      </c>
      <c r="F67" s="55" t="s">
        <v>66</v>
      </c>
      <c r="G67" s="55" t="s">
        <v>47</v>
      </c>
    </row>
    <row r="68" spans="1:7">
      <c r="A68" s="39">
        <v>1109.02</v>
      </c>
      <c r="B68" s="29" t="s">
        <v>183</v>
      </c>
      <c r="C68" s="39">
        <v>2</v>
      </c>
      <c r="D68" s="39">
        <v>11</v>
      </c>
      <c r="E68" t="s">
        <v>73</v>
      </c>
      <c r="F68" s="55" t="s">
        <v>66</v>
      </c>
      <c r="G68" s="55" t="s">
        <v>46</v>
      </c>
    </row>
    <row r="69" spans="1:7">
      <c r="A69" s="39">
        <v>1109.03</v>
      </c>
      <c r="B69" s="29" t="s">
        <v>184</v>
      </c>
      <c r="C69" s="39">
        <v>2</v>
      </c>
      <c r="D69" s="39">
        <v>11</v>
      </c>
      <c r="E69" t="s">
        <v>73</v>
      </c>
      <c r="F69" s="55" t="s">
        <v>66</v>
      </c>
      <c r="G69" s="55" t="s">
        <v>46</v>
      </c>
    </row>
    <row r="70" spans="1:7">
      <c r="A70" s="39">
        <v>1109.04</v>
      </c>
      <c r="B70" s="29" t="s">
        <v>185</v>
      </c>
      <c r="C70" s="39">
        <v>2</v>
      </c>
      <c r="D70" s="39">
        <v>11</v>
      </c>
      <c r="E70" t="s">
        <v>73</v>
      </c>
      <c r="F70" s="55" t="s">
        <v>66</v>
      </c>
      <c r="G70" s="55" t="s">
        <v>46</v>
      </c>
    </row>
    <row r="71" spans="1:7">
      <c r="A71" s="39">
        <v>1109.05</v>
      </c>
      <c r="B71" s="29" t="s">
        <v>186</v>
      </c>
      <c r="C71" s="39">
        <v>2</v>
      </c>
      <c r="D71" s="39">
        <v>11</v>
      </c>
      <c r="E71" t="s">
        <v>73</v>
      </c>
      <c r="F71" s="55" t="s">
        <v>66</v>
      </c>
      <c r="G71" s="55" t="s">
        <v>46</v>
      </c>
    </row>
    <row r="72" spans="1:7">
      <c r="A72" s="39">
        <v>1109.06</v>
      </c>
      <c r="B72" s="29" t="s">
        <v>79</v>
      </c>
      <c r="C72" s="39">
        <v>2</v>
      </c>
      <c r="D72" s="39">
        <v>11</v>
      </c>
      <c r="E72" t="s">
        <v>73</v>
      </c>
      <c r="F72" s="55" t="s">
        <v>66</v>
      </c>
      <c r="G72" s="55" t="s">
        <v>500</v>
      </c>
    </row>
    <row r="73" spans="1:7">
      <c r="A73" s="39">
        <v>1109.07</v>
      </c>
      <c r="B73" s="29" t="s">
        <v>187</v>
      </c>
      <c r="C73" s="39">
        <v>2</v>
      </c>
      <c r="D73" s="39">
        <v>11</v>
      </c>
      <c r="E73" t="s">
        <v>73</v>
      </c>
      <c r="F73" s="55" t="s">
        <v>66</v>
      </c>
      <c r="G73" s="55" t="s">
        <v>500</v>
      </c>
    </row>
    <row r="74" spans="1:7">
      <c r="A74" s="39">
        <v>1109.08</v>
      </c>
      <c r="B74" s="29" t="s">
        <v>188</v>
      </c>
      <c r="C74" s="39">
        <v>2</v>
      </c>
      <c r="D74" s="39">
        <v>11</v>
      </c>
      <c r="E74" t="s">
        <v>73</v>
      </c>
      <c r="F74" s="55" t="s">
        <v>66</v>
      </c>
      <c r="G74" s="55" t="s">
        <v>46</v>
      </c>
    </row>
    <row r="75" spans="1:7">
      <c r="A75" s="39">
        <v>1109.0899999999999</v>
      </c>
      <c r="B75" s="29" t="s">
        <v>189</v>
      </c>
      <c r="C75" s="39">
        <v>2</v>
      </c>
      <c r="D75" s="39">
        <v>11</v>
      </c>
      <c r="E75" t="s">
        <v>73</v>
      </c>
      <c r="F75" s="55" t="s">
        <v>66</v>
      </c>
      <c r="G75" s="55" t="s">
        <v>46</v>
      </c>
    </row>
    <row r="76" spans="1:7">
      <c r="A76" s="39">
        <v>1109.0999999999999</v>
      </c>
      <c r="B76" s="29" t="s">
        <v>190</v>
      </c>
      <c r="C76" s="39">
        <v>2</v>
      </c>
      <c r="D76" s="39">
        <v>11</v>
      </c>
      <c r="E76" t="s">
        <v>73</v>
      </c>
      <c r="F76" s="55" t="s">
        <v>66</v>
      </c>
      <c r="G76" s="55" t="s">
        <v>43</v>
      </c>
    </row>
    <row r="77" spans="1:7">
      <c r="A77" s="39">
        <v>1121</v>
      </c>
      <c r="B77" s="29" t="s">
        <v>80</v>
      </c>
      <c r="C77" s="39">
        <v>1</v>
      </c>
      <c r="D77" s="39">
        <v>11</v>
      </c>
      <c r="E77" t="s">
        <v>73</v>
      </c>
      <c r="F77" s="55" t="s">
        <v>66</v>
      </c>
      <c r="G77" s="55" t="s">
        <v>32</v>
      </c>
    </row>
    <row r="78" spans="1:7">
      <c r="A78" s="39">
        <v>1121.01</v>
      </c>
      <c r="B78" s="29" t="s">
        <v>191</v>
      </c>
      <c r="C78" s="39">
        <v>2</v>
      </c>
      <c r="D78" s="39">
        <v>11</v>
      </c>
      <c r="E78" t="s">
        <v>73</v>
      </c>
      <c r="F78" s="55" t="s">
        <v>66</v>
      </c>
      <c r="G78" s="55" t="s">
        <v>500</v>
      </c>
    </row>
    <row r="79" spans="1:7">
      <c r="A79" s="39">
        <v>1122</v>
      </c>
      <c r="B79" s="29" t="s">
        <v>81</v>
      </c>
      <c r="C79" s="39">
        <v>1</v>
      </c>
      <c r="D79" s="39" t="s">
        <v>72</v>
      </c>
      <c r="E79" t="s">
        <v>73</v>
      </c>
      <c r="F79" s="55" t="s">
        <v>66</v>
      </c>
      <c r="G79" s="55" t="s">
        <v>500</v>
      </c>
    </row>
    <row r="80" spans="1:7">
      <c r="A80" s="39">
        <v>1122.01</v>
      </c>
      <c r="B80" s="29" t="s">
        <v>192</v>
      </c>
      <c r="C80" s="39">
        <v>2</v>
      </c>
      <c r="D80" s="39" t="s">
        <v>72</v>
      </c>
      <c r="E80" t="s">
        <v>73</v>
      </c>
      <c r="F80" s="55" t="s">
        <v>66</v>
      </c>
      <c r="G80" s="55" t="s">
        <v>500</v>
      </c>
    </row>
    <row r="81" spans="1:7">
      <c r="A81" s="39">
        <v>0</v>
      </c>
      <c r="B81" s="29" t="s">
        <v>84</v>
      </c>
      <c r="D81" s="39" t="s">
        <v>83</v>
      </c>
      <c r="E81" t="s">
        <v>504</v>
      </c>
      <c r="F81" s="55"/>
      <c r="G81" s="55"/>
    </row>
    <row r="82" spans="1:7">
      <c r="A82" s="39">
        <v>1201</v>
      </c>
      <c r="B82" s="29" t="s">
        <v>82</v>
      </c>
      <c r="C82" s="39">
        <v>1</v>
      </c>
      <c r="D82" s="39">
        <v>12</v>
      </c>
      <c r="E82" t="s">
        <v>504</v>
      </c>
      <c r="F82" s="55" t="s">
        <v>67</v>
      </c>
      <c r="G82" s="55" t="s">
        <v>37</v>
      </c>
    </row>
    <row r="83" spans="1:7">
      <c r="A83" s="39">
        <v>1201.01</v>
      </c>
      <c r="B83" s="29" t="s">
        <v>193</v>
      </c>
      <c r="C83" s="39">
        <v>2</v>
      </c>
      <c r="D83" s="39">
        <v>12</v>
      </c>
      <c r="E83" t="s">
        <v>504</v>
      </c>
      <c r="F83" s="55" t="s">
        <v>67</v>
      </c>
      <c r="G83" s="55" t="s">
        <v>37</v>
      </c>
    </row>
    <row r="84" spans="1:7">
      <c r="A84" s="39">
        <v>1201.02</v>
      </c>
      <c r="B84" s="29" t="s">
        <v>194</v>
      </c>
      <c r="C84" s="39">
        <v>2</v>
      </c>
      <c r="D84" s="39">
        <v>12</v>
      </c>
      <c r="E84" t="s">
        <v>504</v>
      </c>
      <c r="F84" s="55" t="s">
        <v>67</v>
      </c>
      <c r="G84" s="55" t="s">
        <v>37</v>
      </c>
    </row>
    <row r="85" spans="1:7">
      <c r="A85" s="39">
        <v>1201.03</v>
      </c>
      <c r="B85" s="29" t="s">
        <v>195</v>
      </c>
      <c r="C85" s="39">
        <v>2</v>
      </c>
      <c r="D85" s="39">
        <v>12</v>
      </c>
      <c r="E85" t="s">
        <v>504</v>
      </c>
      <c r="F85" s="55" t="s">
        <v>64</v>
      </c>
      <c r="G85" s="55" t="s">
        <v>59</v>
      </c>
    </row>
    <row r="86" spans="1:7">
      <c r="A86" s="39">
        <v>1201.04</v>
      </c>
      <c r="B86" s="29" t="s">
        <v>196</v>
      </c>
      <c r="C86" s="39">
        <v>2</v>
      </c>
      <c r="D86" s="39">
        <v>12</v>
      </c>
      <c r="E86" t="s">
        <v>504</v>
      </c>
      <c r="F86" s="55" t="s">
        <v>67</v>
      </c>
      <c r="G86" s="55" t="s">
        <v>37</v>
      </c>
    </row>
    <row r="87" spans="1:7">
      <c r="A87" s="39">
        <v>1201.05</v>
      </c>
      <c r="B87" s="29" t="s">
        <v>197</v>
      </c>
      <c r="C87" s="39">
        <v>2</v>
      </c>
      <c r="D87" s="39">
        <v>12</v>
      </c>
      <c r="E87" t="s">
        <v>504</v>
      </c>
      <c r="F87" s="55" t="s">
        <v>64</v>
      </c>
      <c r="G87" s="55" t="s">
        <v>59</v>
      </c>
    </row>
    <row r="88" spans="1:7">
      <c r="A88" s="39">
        <v>1201.06</v>
      </c>
      <c r="B88" s="29" t="s">
        <v>198</v>
      </c>
      <c r="C88" s="39">
        <v>2</v>
      </c>
      <c r="D88" s="39">
        <v>12</v>
      </c>
      <c r="E88" t="s">
        <v>504</v>
      </c>
      <c r="F88" s="55" t="s">
        <v>67</v>
      </c>
      <c r="G88" s="55" t="s">
        <v>37</v>
      </c>
    </row>
    <row r="89" spans="1:7">
      <c r="A89" s="39">
        <v>1201.07</v>
      </c>
      <c r="B89" s="29" t="s">
        <v>199</v>
      </c>
      <c r="C89" s="39">
        <v>2</v>
      </c>
      <c r="D89" s="39">
        <v>12</v>
      </c>
      <c r="E89" t="s">
        <v>504</v>
      </c>
      <c r="F89" s="55" t="s">
        <v>64</v>
      </c>
      <c r="G89" s="55" t="s">
        <v>59</v>
      </c>
    </row>
    <row r="90" spans="1:7">
      <c r="A90" s="39">
        <v>1201.08</v>
      </c>
      <c r="B90" s="29" t="s">
        <v>200</v>
      </c>
      <c r="C90" s="39">
        <v>2</v>
      </c>
      <c r="D90" s="39">
        <v>12</v>
      </c>
      <c r="E90" t="s">
        <v>504</v>
      </c>
      <c r="F90" s="55" t="s">
        <v>67</v>
      </c>
      <c r="G90" s="55" t="s">
        <v>37</v>
      </c>
    </row>
    <row r="91" spans="1:7">
      <c r="A91" s="39">
        <v>1201.0899999999999</v>
      </c>
      <c r="B91" s="29" t="s">
        <v>201</v>
      </c>
      <c r="C91" s="39">
        <v>2</v>
      </c>
      <c r="D91" s="39">
        <v>12</v>
      </c>
      <c r="E91" t="s">
        <v>504</v>
      </c>
      <c r="F91" s="55" t="s">
        <v>64</v>
      </c>
      <c r="G91" s="55" t="s">
        <v>59</v>
      </c>
    </row>
    <row r="92" spans="1:7">
      <c r="A92" s="39">
        <v>1201.0999999999999</v>
      </c>
      <c r="B92" s="29" t="s">
        <v>202</v>
      </c>
      <c r="C92" s="39">
        <v>2</v>
      </c>
      <c r="D92" s="39">
        <v>12</v>
      </c>
      <c r="E92" t="s">
        <v>504</v>
      </c>
      <c r="F92" s="55" t="s">
        <v>67</v>
      </c>
      <c r="G92" s="55" t="s">
        <v>37</v>
      </c>
    </row>
    <row r="93" spans="1:7">
      <c r="A93" s="39">
        <v>1201.1099999999999</v>
      </c>
      <c r="B93" s="29" t="s">
        <v>203</v>
      </c>
      <c r="C93" s="39">
        <v>2</v>
      </c>
      <c r="D93" s="39">
        <v>12</v>
      </c>
      <c r="E93" t="s">
        <v>504</v>
      </c>
      <c r="F93" s="55" t="s">
        <v>64</v>
      </c>
      <c r="G93" s="55" t="s">
        <v>59</v>
      </c>
    </row>
    <row r="94" spans="1:7">
      <c r="A94" s="39">
        <v>1201.1199999999999</v>
      </c>
      <c r="B94" s="29" t="s">
        <v>204</v>
      </c>
      <c r="C94" s="39">
        <v>2</v>
      </c>
      <c r="D94" s="39">
        <v>12</v>
      </c>
      <c r="E94" t="s">
        <v>504</v>
      </c>
      <c r="F94" s="55" t="s">
        <v>67</v>
      </c>
      <c r="G94" s="55" t="s">
        <v>30</v>
      </c>
    </row>
    <row r="95" spans="1:7">
      <c r="A95" s="39">
        <v>1202</v>
      </c>
      <c r="B95" s="29" t="s">
        <v>85</v>
      </c>
      <c r="C95" s="39">
        <v>1</v>
      </c>
      <c r="D95" s="39">
        <v>12</v>
      </c>
      <c r="E95" t="s">
        <v>504</v>
      </c>
      <c r="F95" s="55" t="s">
        <v>67</v>
      </c>
      <c r="G95" s="55" t="s">
        <v>31</v>
      </c>
    </row>
    <row r="96" spans="1:7">
      <c r="A96" s="39">
        <v>1202.01</v>
      </c>
      <c r="B96" s="29" t="s">
        <v>205</v>
      </c>
      <c r="C96" s="39">
        <v>2</v>
      </c>
      <c r="D96" s="39">
        <v>12</v>
      </c>
      <c r="E96" t="s">
        <v>504</v>
      </c>
      <c r="F96" s="55" t="s">
        <v>67</v>
      </c>
      <c r="G96" s="55" t="s">
        <v>31</v>
      </c>
    </row>
    <row r="97" spans="1:7">
      <c r="A97" s="39">
        <v>1202.02</v>
      </c>
      <c r="B97" s="29" t="s">
        <v>206</v>
      </c>
      <c r="C97" s="39">
        <v>2</v>
      </c>
      <c r="D97" s="39">
        <v>12</v>
      </c>
      <c r="E97" t="s">
        <v>504</v>
      </c>
      <c r="F97" s="55" t="s">
        <v>67</v>
      </c>
      <c r="G97" s="55" t="s">
        <v>31</v>
      </c>
    </row>
    <row r="98" spans="1:7">
      <c r="A98" s="39">
        <v>1202.03</v>
      </c>
      <c r="B98" s="29" t="s">
        <v>207</v>
      </c>
      <c r="C98" s="39">
        <v>2</v>
      </c>
      <c r="D98" s="39">
        <v>12</v>
      </c>
      <c r="E98" t="s">
        <v>504</v>
      </c>
      <c r="F98" s="55" t="s">
        <v>67</v>
      </c>
      <c r="G98" s="55" t="s">
        <v>31</v>
      </c>
    </row>
    <row r="99" spans="1:7">
      <c r="A99" s="39">
        <v>1202.04</v>
      </c>
      <c r="B99" s="29" t="s">
        <v>208</v>
      </c>
      <c r="C99" s="39">
        <v>2</v>
      </c>
      <c r="D99" s="39">
        <v>12</v>
      </c>
      <c r="E99" t="s">
        <v>504</v>
      </c>
      <c r="F99" s="55" t="s">
        <v>67</v>
      </c>
      <c r="G99" s="55" t="s">
        <v>31</v>
      </c>
    </row>
    <row r="100" spans="1:7">
      <c r="A100" s="39">
        <v>1202.05</v>
      </c>
      <c r="B100" s="29" t="s">
        <v>209</v>
      </c>
      <c r="C100" s="39">
        <v>2</v>
      </c>
      <c r="D100" s="39">
        <v>12</v>
      </c>
      <c r="E100" t="s">
        <v>504</v>
      </c>
      <c r="F100" s="55" t="s">
        <v>67</v>
      </c>
      <c r="G100" s="55" t="s">
        <v>30</v>
      </c>
    </row>
    <row r="101" spans="1:7">
      <c r="A101" s="39">
        <v>1203</v>
      </c>
      <c r="B101" s="29" t="s">
        <v>86</v>
      </c>
      <c r="C101" s="39">
        <v>1</v>
      </c>
      <c r="D101" s="39">
        <v>12</v>
      </c>
      <c r="E101" t="s">
        <v>504</v>
      </c>
      <c r="F101" s="55" t="s">
        <v>66</v>
      </c>
      <c r="G101" s="55" t="s">
        <v>46</v>
      </c>
    </row>
    <row r="102" spans="1:7">
      <c r="A102" s="39">
        <v>1203.01</v>
      </c>
      <c r="B102" s="29" t="s">
        <v>210</v>
      </c>
      <c r="C102" s="39">
        <v>2</v>
      </c>
      <c r="D102" s="39">
        <v>12</v>
      </c>
      <c r="E102" t="s">
        <v>504</v>
      </c>
      <c r="F102" s="55" t="s">
        <v>66</v>
      </c>
      <c r="G102" s="55" t="s">
        <v>46</v>
      </c>
    </row>
    <row r="103" spans="1:7">
      <c r="A103" s="39">
        <v>1203.02</v>
      </c>
      <c r="B103" s="29" t="s">
        <v>211</v>
      </c>
      <c r="C103" s="39">
        <v>2</v>
      </c>
      <c r="D103" s="39">
        <v>12</v>
      </c>
      <c r="E103" t="s">
        <v>504</v>
      </c>
      <c r="F103" s="55" t="s">
        <v>66</v>
      </c>
      <c r="G103" s="55" t="s">
        <v>46</v>
      </c>
    </row>
    <row r="104" spans="1:7">
      <c r="A104" s="39">
        <v>1203.03</v>
      </c>
      <c r="B104" s="29" t="s">
        <v>212</v>
      </c>
      <c r="C104" s="39">
        <v>2</v>
      </c>
      <c r="D104" s="39">
        <v>12</v>
      </c>
      <c r="E104" t="s">
        <v>504</v>
      </c>
      <c r="F104" s="55" t="s">
        <v>66</v>
      </c>
      <c r="G104" s="55" t="s">
        <v>46</v>
      </c>
    </row>
    <row r="105" spans="1:7">
      <c r="A105" s="39">
        <v>1203.04</v>
      </c>
      <c r="B105" s="29" t="s">
        <v>213</v>
      </c>
      <c r="C105" s="39">
        <v>2</v>
      </c>
      <c r="D105" s="39">
        <v>12</v>
      </c>
      <c r="E105" t="s">
        <v>504</v>
      </c>
      <c r="F105" s="55" t="s">
        <v>66</v>
      </c>
      <c r="G105" s="55" t="s">
        <v>46</v>
      </c>
    </row>
    <row r="106" spans="1:7">
      <c r="A106" s="39">
        <v>1203.05</v>
      </c>
      <c r="B106" s="29" t="s">
        <v>79</v>
      </c>
      <c r="C106" s="39">
        <v>2</v>
      </c>
      <c r="D106" s="39">
        <v>12</v>
      </c>
      <c r="E106" t="s">
        <v>504</v>
      </c>
      <c r="F106" s="55" t="s">
        <v>66</v>
      </c>
      <c r="G106" s="55" t="s">
        <v>46</v>
      </c>
    </row>
    <row r="107" spans="1:7">
      <c r="A107" s="39">
        <v>1203.06</v>
      </c>
      <c r="B107" s="29" t="s">
        <v>187</v>
      </c>
      <c r="C107" s="39">
        <v>2</v>
      </c>
      <c r="D107" s="39">
        <v>12</v>
      </c>
      <c r="E107" t="s">
        <v>504</v>
      </c>
      <c r="F107" s="55" t="s">
        <v>66</v>
      </c>
      <c r="G107" s="55" t="s">
        <v>500</v>
      </c>
    </row>
    <row r="108" spans="1:7">
      <c r="A108" s="39">
        <v>1203.07</v>
      </c>
      <c r="B108" s="29" t="s">
        <v>188</v>
      </c>
      <c r="C108" s="39">
        <v>2</v>
      </c>
      <c r="D108" s="39">
        <v>12</v>
      </c>
      <c r="E108" t="s">
        <v>504</v>
      </c>
      <c r="F108" s="55" t="s">
        <v>66</v>
      </c>
      <c r="G108" s="55" t="s">
        <v>46</v>
      </c>
    </row>
    <row r="109" spans="1:7">
      <c r="A109" s="39">
        <v>1203.08</v>
      </c>
      <c r="B109" s="29" t="s">
        <v>189</v>
      </c>
      <c r="C109" s="39">
        <v>2</v>
      </c>
      <c r="D109" s="39">
        <v>12</v>
      </c>
      <c r="E109" t="s">
        <v>504</v>
      </c>
      <c r="F109" s="55" t="s">
        <v>66</v>
      </c>
      <c r="G109" s="55" t="s">
        <v>46</v>
      </c>
    </row>
    <row r="110" spans="1:7">
      <c r="A110" s="39">
        <v>1203.0899999999999</v>
      </c>
      <c r="B110" s="29" t="s">
        <v>214</v>
      </c>
      <c r="C110" s="39">
        <v>2</v>
      </c>
      <c r="D110" s="39">
        <v>12</v>
      </c>
      <c r="E110" t="s">
        <v>504</v>
      </c>
      <c r="F110" s="55" t="s">
        <v>66</v>
      </c>
      <c r="G110" s="55" t="s">
        <v>43</v>
      </c>
    </row>
    <row r="111" spans="1:7">
      <c r="A111" s="39">
        <v>1204</v>
      </c>
      <c r="B111" s="29" t="s">
        <v>87</v>
      </c>
      <c r="C111" s="39">
        <v>1</v>
      </c>
      <c r="D111" s="39">
        <v>12</v>
      </c>
      <c r="E111" t="s">
        <v>504</v>
      </c>
      <c r="F111" s="55" t="s">
        <v>67</v>
      </c>
      <c r="G111" s="55" t="s">
        <v>34</v>
      </c>
    </row>
    <row r="112" spans="1:7">
      <c r="A112" s="39">
        <v>1204.01</v>
      </c>
      <c r="B112" s="29" t="s">
        <v>215</v>
      </c>
      <c r="C112" s="39">
        <v>2</v>
      </c>
      <c r="D112" s="39">
        <v>12</v>
      </c>
      <c r="E112" t="s">
        <v>504</v>
      </c>
      <c r="F112" s="55" t="s">
        <v>67</v>
      </c>
      <c r="G112" s="55" t="s">
        <v>34</v>
      </c>
    </row>
    <row r="113" spans="1:7">
      <c r="A113" s="39">
        <v>1205</v>
      </c>
      <c r="B113" s="29" t="s">
        <v>88</v>
      </c>
      <c r="C113" s="39">
        <v>1</v>
      </c>
      <c r="D113" s="39">
        <v>12</v>
      </c>
      <c r="E113" t="s">
        <v>504</v>
      </c>
      <c r="F113" s="55" t="s">
        <v>67</v>
      </c>
      <c r="G113" s="55" t="s">
        <v>34</v>
      </c>
    </row>
    <row r="114" spans="1:7">
      <c r="A114" s="39">
        <v>1205.01</v>
      </c>
      <c r="B114" s="29" t="s">
        <v>216</v>
      </c>
      <c r="C114" s="39">
        <v>2</v>
      </c>
      <c r="D114" s="39">
        <v>12</v>
      </c>
      <c r="E114" t="s">
        <v>504</v>
      </c>
      <c r="F114" s="55" t="s">
        <v>67</v>
      </c>
      <c r="G114" s="55" t="s">
        <v>34</v>
      </c>
    </row>
    <row r="115" spans="1:7">
      <c r="A115" s="39">
        <v>1205.02</v>
      </c>
      <c r="B115" s="29" t="s">
        <v>217</v>
      </c>
      <c r="C115" s="39">
        <v>2</v>
      </c>
      <c r="D115" s="39">
        <v>12</v>
      </c>
      <c r="E115" t="s">
        <v>504</v>
      </c>
      <c r="F115" s="55" t="s">
        <v>67</v>
      </c>
      <c r="G115" s="55" t="s">
        <v>34</v>
      </c>
    </row>
    <row r="116" spans="1:7">
      <c r="A116" s="39">
        <v>1205.03</v>
      </c>
      <c r="B116" s="29" t="s">
        <v>218</v>
      </c>
      <c r="C116" s="39">
        <v>2</v>
      </c>
      <c r="D116" s="39">
        <v>12</v>
      </c>
      <c r="E116" t="s">
        <v>504</v>
      </c>
      <c r="F116" s="55" t="s">
        <v>67</v>
      </c>
      <c r="G116" s="55" t="s">
        <v>30</v>
      </c>
    </row>
    <row r="117" spans="1:7">
      <c r="A117" s="39">
        <v>1206</v>
      </c>
      <c r="B117" s="29" t="s">
        <v>89</v>
      </c>
      <c r="C117" s="39">
        <v>1</v>
      </c>
      <c r="D117" s="39">
        <v>12</v>
      </c>
      <c r="E117" t="s">
        <v>504</v>
      </c>
      <c r="F117" s="55" t="s">
        <v>67</v>
      </c>
      <c r="G117" s="55" t="s">
        <v>35</v>
      </c>
    </row>
    <row r="118" spans="1:7">
      <c r="A118" s="39">
        <v>1206.01</v>
      </c>
      <c r="B118" s="29" t="s">
        <v>219</v>
      </c>
      <c r="C118" s="39">
        <v>2</v>
      </c>
      <c r="D118" s="39">
        <v>12</v>
      </c>
      <c r="E118" t="s">
        <v>504</v>
      </c>
      <c r="F118" s="55" t="s">
        <v>67</v>
      </c>
      <c r="G118" s="55" t="s">
        <v>35</v>
      </c>
    </row>
    <row r="119" spans="1:7">
      <c r="A119" s="39">
        <v>1207</v>
      </c>
      <c r="B119" s="29" t="s">
        <v>90</v>
      </c>
      <c r="C119" s="39">
        <v>1</v>
      </c>
      <c r="D119" s="39">
        <v>12</v>
      </c>
      <c r="E119" t="s">
        <v>504</v>
      </c>
      <c r="F119" s="55" t="s">
        <v>66</v>
      </c>
      <c r="G119" s="55" t="s">
        <v>500</v>
      </c>
    </row>
    <row r="120" spans="1:7">
      <c r="A120" s="39">
        <v>1207.01</v>
      </c>
      <c r="B120" s="29" t="s">
        <v>220</v>
      </c>
      <c r="C120" s="39">
        <v>2</v>
      </c>
      <c r="D120" s="39" t="s">
        <v>83</v>
      </c>
      <c r="E120" t="s">
        <v>504</v>
      </c>
      <c r="F120" s="55" t="s">
        <v>66</v>
      </c>
      <c r="G120" s="55" t="s">
        <v>500</v>
      </c>
    </row>
    <row r="121" spans="1:7">
      <c r="A121" s="39">
        <v>1208</v>
      </c>
      <c r="B121" s="29" t="s">
        <v>91</v>
      </c>
      <c r="C121" s="39">
        <v>1</v>
      </c>
      <c r="D121" s="39" t="s">
        <v>83</v>
      </c>
      <c r="E121" t="s">
        <v>504</v>
      </c>
      <c r="F121" s="55" t="s">
        <v>67</v>
      </c>
      <c r="G121" s="55" t="s">
        <v>30</v>
      </c>
    </row>
    <row r="122" spans="1:7">
      <c r="A122" s="39">
        <v>1208.01</v>
      </c>
      <c r="B122" s="29" t="s">
        <v>221</v>
      </c>
      <c r="C122" s="39">
        <v>2</v>
      </c>
      <c r="D122" s="39">
        <v>12</v>
      </c>
      <c r="E122" t="s">
        <v>504</v>
      </c>
      <c r="F122" s="55" t="s">
        <v>67</v>
      </c>
      <c r="G122" s="55" t="s">
        <v>30</v>
      </c>
    </row>
    <row r="123" spans="1:7">
      <c r="B123" s="29" t="s">
        <v>222</v>
      </c>
      <c r="C123" s="39">
        <v>2</v>
      </c>
      <c r="D123" s="39" t="s">
        <v>83</v>
      </c>
      <c r="E123" t="s">
        <v>504</v>
      </c>
      <c r="F123" s="55"/>
      <c r="G123" s="55"/>
    </row>
    <row r="124" spans="1:7">
      <c r="A124" s="39">
        <v>0</v>
      </c>
      <c r="B124" s="29" t="s">
        <v>94</v>
      </c>
      <c r="D124" s="39" t="s">
        <v>93</v>
      </c>
      <c r="E124" t="s">
        <v>94</v>
      </c>
      <c r="F124" s="55"/>
      <c r="G124" s="55"/>
    </row>
    <row r="125" spans="1:7">
      <c r="A125" s="39">
        <v>2101</v>
      </c>
      <c r="B125" s="29" t="s">
        <v>92</v>
      </c>
      <c r="C125" s="39">
        <v>1</v>
      </c>
      <c r="D125" s="39">
        <v>21</v>
      </c>
      <c r="E125" t="s">
        <v>94</v>
      </c>
      <c r="F125" s="55" t="s">
        <v>68</v>
      </c>
      <c r="G125" s="55" t="s">
        <v>23</v>
      </c>
    </row>
    <row r="126" spans="1:7">
      <c r="A126" s="39">
        <v>2101.0100000000002</v>
      </c>
      <c r="B126" s="29" t="s">
        <v>223</v>
      </c>
      <c r="C126" s="39">
        <v>2</v>
      </c>
      <c r="D126" s="39">
        <v>21</v>
      </c>
      <c r="E126" t="s">
        <v>94</v>
      </c>
      <c r="F126" s="55" t="s">
        <v>68</v>
      </c>
      <c r="G126" s="55" t="s">
        <v>23</v>
      </c>
    </row>
    <row r="127" spans="1:7">
      <c r="A127" s="39">
        <v>2102</v>
      </c>
      <c r="B127" s="29" t="s">
        <v>0</v>
      </c>
      <c r="C127" s="39">
        <v>1</v>
      </c>
      <c r="D127" s="39">
        <v>21</v>
      </c>
      <c r="E127" t="s">
        <v>94</v>
      </c>
      <c r="F127" s="55" t="s">
        <v>66</v>
      </c>
      <c r="G127" s="55" t="s">
        <v>46</v>
      </c>
    </row>
    <row r="128" spans="1:7">
      <c r="A128" s="39">
        <v>2102.0100000000002</v>
      </c>
      <c r="B128" s="29" t="s">
        <v>224</v>
      </c>
      <c r="C128" s="39">
        <v>2</v>
      </c>
      <c r="D128" s="39">
        <v>21</v>
      </c>
      <c r="E128" t="s">
        <v>94</v>
      </c>
      <c r="F128" s="55" t="s">
        <v>66</v>
      </c>
      <c r="G128" s="55" t="s">
        <v>46</v>
      </c>
    </row>
    <row r="129" spans="1:7">
      <c r="A129" s="39">
        <v>2102.02</v>
      </c>
      <c r="B129" s="29" t="s">
        <v>225</v>
      </c>
      <c r="C129" s="39">
        <v>2</v>
      </c>
      <c r="D129" s="39">
        <v>21</v>
      </c>
      <c r="E129" t="s">
        <v>94</v>
      </c>
      <c r="F129" s="55" t="s">
        <v>66</v>
      </c>
      <c r="G129" s="55" t="s">
        <v>46</v>
      </c>
    </row>
    <row r="130" spans="1:7">
      <c r="A130" s="39">
        <v>2102.0300000000002</v>
      </c>
      <c r="B130" s="29" t="s">
        <v>226</v>
      </c>
      <c r="C130" s="39">
        <v>2</v>
      </c>
      <c r="D130" s="39">
        <v>21</v>
      </c>
      <c r="E130" t="s">
        <v>94</v>
      </c>
      <c r="F130" s="55" t="s">
        <v>66</v>
      </c>
      <c r="G130" s="55" t="s">
        <v>46</v>
      </c>
    </row>
    <row r="131" spans="1:7">
      <c r="A131" s="39">
        <v>2102.04</v>
      </c>
      <c r="B131" s="29" t="s">
        <v>227</v>
      </c>
      <c r="C131" s="39">
        <v>2</v>
      </c>
      <c r="D131" s="39">
        <v>21</v>
      </c>
      <c r="E131" t="s">
        <v>94</v>
      </c>
      <c r="F131" s="55" t="s">
        <v>66</v>
      </c>
      <c r="G131" s="55" t="s">
        <v>46</v>
      </c>
    </row>
    <row r="132" spans="1:7">
      <c r="A132" s="39">
        <v>2102.0500000000002</v>
      </c>
      <c r="B132" s="29" t="s">
        <v>228</v>
      </c>
      <c r="C132" s="39">
        <v>2</v>
      </c>
      <c r="D132" s="39">
        <v>21</v>
      </c>
      <c r="E132" t="s">
        <v>94</v>
      </c>
      <c r="F132" s="55" t="s">
        <v>66</v>
      </c>
      <c r="G132" s="55" t="s">
        <v>43</v>
      </c>
    </row>
    <row r="133" spans="1:7">
      <c r="A133" s="39">
        <v>2103</v>
      </c>
      <c r="B133" s="29" t="s">
        <v>95</v>
      </c>
      <c r="C133" s="39">
        <v>1</v>
      </c>
      <c r="D133" s="39">
        <v>21</v>
      </c>
      <c r="E133" t="s">
        <v>94</v>
      </c>
      <c r="F133" s="55" t="s">
        <v>66</v>
      </c>
      <c r="G133" s="55" t="s">
        <v>497</v>
      </c>
    </row>
    <row r="134" spans="1:7">
      <c r="A134" s="39">
        <v>2103.0100000000002</v>
      </c>
      <c r="B134" s="29" t="s">
        <v>229</v>
      </c>
      <c r="C134" s="39">
        <v>2</v>
      </c>
      <c r="D134" s="39">
        <v>21</v>
      </c>
      <c r="E134" t="s">
        <v>94</v>
      </c>
      <c r="F134" s="55" t="s">
        <v>66</v>
      </c>
      <c r="G134" s="55" t="s">
        <v>497</v>
      </c>
    </row>
    <row r="135" spans="1:7">
      <c r="A135" s="39">
        <v>2103.02</v>
      </c>
      <c r="B135" s="29" t="s">
        <v>230</v>
      </c>
      <c r="C135" s="39">
        <v>2</v>
      </c>
      <c r="D135" s="39">
        <v>21</v>
      </c>
      <c r="E135" t="s">
        <v>94</v>
      </c>
      <c r="F135" s="55" t="s">
        <v>66</v>
      </c>
      <c r="G135" s="55" t="s">
        <v>497</v>
      </c>
    </row>
    <row r="136" spans="1:7">
      <c r="A136" s="39">
        <v>2103.0300000000002</v>
      </c>
      <c r="B136" s="29" t="s">
        <v>231</v>
      </c>
      <c r="C136" s="39">
        <v>2</v>
      </c>
      <c r="D136" s="39">
        <v>21</v>
      </c>
      <c r="E136" t="s">
        <v>94</v>
      </c>
      <c r="F136" s="55" t="s">
        <v>66</v>
      </c>
      <c r="G136" s="55" t="s">
        <v>497</v>
      </c>
    </row>
    <row r="137" spans="1:7">
      <c r="A137" s="39">
        <v>2103.04</v>
      </c>
      <c r="B137" s="29" t="s">
        <v>232</v>
      </c>
      <c r="C137" s="39">
        <v>2</v>
      </c>
      <c r="D137" s="39">
        <v>21</v>
      </c>
      <c r="E137" t="s">
        <v>94</v>
      </c>
      <c r="F137" s="55" t="s">
        <v>66</v>
      </c>
      <c r="G137" s="55" t="s">
        <v>497</v>
      </c>
    </row>
    <row r="138" spans="1:7">
      <c r="A138" s="39">
        <v>2103.0500000000002</v>
      </c>
      <c r="B138" s="29" t="s">
        <v>233</v>
      </c>
      <c r="C138" s="39">
        <v>2</v>
      </c>
      <c r="D138" s="39">
        <v>21</v>
      </c>
      <c r="E138" t="s">
        <v>94</v>
      </c>
      <c r="F138" s="55" t="s">
        <v>66</v>
      </c>
      <c r="G138" s="55" t="s">
        <v>500</v>
      </c>
    </row>
    <row r="139" spans="1:7">
      <c r="A139" s="39">
        <v>2103.06</v>
      </c>
      <c r="B139" s="29" t="s">
        <v>234</v>
      </c>
      <c r="C139" s="39">
        <v>2</v>
      </c>
      <c r="D139" s="39">
        <v>21</v>
      </c>
      <c r="E139" t="s">
        <v>94</v>
      </c>
      <c r="F139" s="55" t="s">
        <v>68</v>
      </c>
      <c r="G139" s="55" t="s">
        <v>23</v>
      </c>
    </row>
    <row r="140" spans="1:7">
      <c r="A140" s="39">
        <v>2103.0700000000002</v>
      </c>
      <c r="B140" s="29" t="s">
        <v>235</v>
      </c>
      <c r="C140" s="39">
        <v>2</v>
      </c>
      <c r="D140" s="39">
        <v>21</v>
      </c>
      <c r="E140" t="s">
        <v>94</v>
      </c>
      <c r="F140" s="55" t="s">
        <v>66</v>
      </c>
      <c r="G140" s="55" t="s">
        <v>500</v>
      </c>
    </row>
    <row r="141" spans="1:7">
      <c r="A141" s="39">
        <v>2103.08</v>
      </c>
      <c r="B141" s="29" t="s">
        <v>236</v>
      </c>
      <c r="C141" s="39">
        <v>2</v>
      </c>
      <c r="D141" s="39">
        <v>21</v>
      </c>
      <c r="E141" t="s">
        <v>94</v>
      </c>
      <c r="F141" s="55" t="s">
        <v>66</v>
      </c>
      <c r="G141" s="55" t="s">
        <v>500</v>
      </c>
    </row>
    <row r="142" spans="1:7">
      <c r="A142" s="39">
        <v>2103.09</v>
      </c>
      <c r="B142" s="29" t="s">
        <v>237</v>
      </c>
      <c r="C142" s="39">
        <v>2</v>
      </c>
      <c r="D142" s="39">
        <v>21</v>
      </c>
      <c r="E142" t="s">
        <v>94</v>
      </c>
      <c r="F142" s="55" t="s">
        <v>66</v>
      </c>
      <c r="G142" s="55" t="s">
        <v>43</v>
      </c>
    </row>
    <row r="143" spans="1:7">
      <c r="A143" s="39">
        <v>2104</v>
      </c>
      <c r="B143" s="29" t="s">
        <v>96</v>
      </c>
      <c r="C143" s="39">
        <v>1</v>
      </c>
      <c r="D143" s="39">
        <v>21</v>
      </c>
      <c r="E143" t="s">
        <v>94</v>
      </c>
      <c r="F143" s="55" t="s">
        <v>68</v>
      </c>
      <c r="G143" s="55" t="s">
        <v>396</v>
      </c>
    </row>
    <row r="144" spans="1:7">
      <c r="A144" s="39">
        <v>2104.0100000000002</v>
      </c>
      <c r="B144" s="29" t="s">
        <v>238</v>
      </c>
      <c r="C144" s="39">
        <v>2</v>
      </c>
      <c r="D144" s="39">
        <v>21</v>
      </c>
      <c r="E144" t="s">
        <v>94</v>
      </c>
      <c r="F144" s="55" t="s">
        <v>68</v>
      </c>
      <c r="G144" s="55" t="s">
        <v>396</v>
      </c>
    </row>
    <row r="145" spans="1:8">
      <c r="A145" s="39">
        <v>2104.02</v>
      </c>
      <c r="B145" s="29" t="s">
        <v>239</v>
      </c>
      <c r="C145" s="39">
        <v>2</v>
      </c>
      <c r="D145" s="39">
        <v>21</v>
      </c>
      <c r="E145" t="s">
        <v>94</v>
      </c>
      <c r="F145" s="55" t="s">
        <v>68</v>
      </c>
      <c r="G145" s="55" t="s">
        <v>396</v>
      </c>
    </row>
    <row r="146" spans="1:8">
      <c r="A146" s="39">
        <v>2104.0300000000002</v>
      </c>
      <c r="B146" s="29" t="s">
        <v>240</v>
      </c>
      <c r="C146" s="39">
        <v>2</v>
      </c>
      <c r="D146" s="39">
        <v>21</v>
      </c>
      <c r="E146" t="s">
        <v>94</v>
      </c>
      <c r="F146" s="55" t="s">
        <v>68</v>
      </c>
      <c r="G146" s="55" t="s">
        <v>396</v>
      </c>
    </row>
    <row r="147" spans="1:8">
      <c r="A147" s="39">
        <v>2104.04</v>
      </c>
      <c r="B147" s="29" t="s">
        <v>241</v>
      </c>
      <c r="C147" s="39">
        <v>2</v>
      </c>
      <c r="D147" s="39">
        <v>21</v>
      </c>
      <c r="E147" t="s">
        <v>94</v>
      </c>
      <c r="F147" s="55" t="s">
        <v>68</v>
      </c>
      <c r="G147" s="55" t="s">
        <v>396</v>
      </c>
    </row>
    <row r="148" spans="1:8">
      <c r="A148" s="39">
        <v>2104.0500000000002</v>
      </c>
      <c r="B148" s="29" t="s">
        <v>242</v>
      </c>
      <c r="C148" s="39">
        <v>2</v>
      </c>
      <c r="D148" s="39">
        <v>21</v>
      </c>
      <c r="E148" t="s">
        <v>94</v>
      </c>
      <c r="F148" s="55" t="s">
        <v>68</v>
      </c>
      <c r="G148" s="55" t="s">
        <v>396</v>
      </c>
    </row>
    <row r="149" spans="1:8">
      <c r="A149" s="39">
        <v>2104.06</v>
      </c>
      <c r="B149" s="29" t="s">
        <v>243</v>
      </c>
      <c r="C149" s="39">
        <v>2</v>
      </c>
      <c r="D149" s="39">
        <v>21</v>
      </c>
      <c r="E149" t="s">
        <v>94</v>
      </c>
      <c r="F149" s="55" t="s">
        <v>68</v>
      </c>
      <c r="G149" s="55" t="s">
        <v>396</v>
      </c>
    </row>
    <row r="150" spans="1:8">
      <c r="A150" s="39">
        <v>2104.0700000000002</v>
      </c>
      <c r="B150" s="29" t="s">
        <v>244</v>
      </c>
      <c r="C150" s="39">
        <v>2</v>
      </c>
      <c r="D150" s="39">
        <v>21</v>
      </c>
      <c r="E150" t="s">
        <v>94</v>
      </c>
      <c r="F150" s="55" t="s">
        <v>68</v>
      </c>
      <c r="G150" s="55" t="s">
        <v>396</v>
      </c>
    </row>
    <row r="151" spans="1:8">
      <c r="A151" s="39">
        <v>2104.08</v>
      </c>
      <c r="B151" s="29" t="s">
        <v>245</v>
      </c>
      <c r="C151" s="39">
        <v>2</v>
      </c>
      <c r="D151" s="39">
        <v>21</v>
      </c>
      <c r="E151" t="s">
        <v>94</v>
      </c>
      <c r="F151" s="55" t="s">
        <v>68</v>
      </c>
      <c r="G151" s="55" t="s">
        <v>17</v>
      </c>
    </row>
    <row r="152" spans="1:8">
      <c r="A152" s="39">
        <v>2105</v>
      </c>
      <c r="B152" s="29" t="s">
        <v>97</v>
      </c>
      <c r="C152" s="39">
        <v>1</v>
      </c>
      <c r="D152" s="39">
        <v>21</v>
      </c>
      <c r="E152" t="s">
        <v>94</v>
      </c>
      <c r="F152" s="55" t="s">
        <v>66</v>
      </c>
      <c r="G152" s="55" t="s">
        <v>497</v>
      </c>
    </row>
    <row r="153" spans="1:8">
      <c r="A153" s="39">
        <v>2105.0100000000002</v>
      </c>
      <c r="B153" s="29" t="s">
        <v>246</v>
      </c>
      <c r="C153" s="39">
        <v>2</v>
      </c>
      <c r="D153" s="39">
        <v>21</v>
      </c>
      <c r="E153" t="s">
        <v>94</v>
      </c>
      <c r="F153" s="55" t="s">
        <v>66</v>
      </c>
      <c r="G153" s="55" t="s">
        <v>497</v>
      </c>
    </row>
    <row r="154" spans="1:8">
      <c r="A154" s="39">
        <v>2105.02</v>
      </c>
      <c r="B154" s="29" t="s">
        <v>247</v>
      </c>
      <c r="C154" s="39">
        <v>2</v>
      </c>
      <c r="D154" s="39">
        <v>21</v>
      </c>
      <c r="E154" t="s">
        <v>94</v>
      </c>
      <c r="F154" s="55" t="s">
        <v>66</v>
      </c>
      <c r="G154" s="55" t="s">
        <v>497</v>
      </c>
    </row>
    <row r="155" spans="1:8">
      <c r="A155" s="39">
        <v>2105.0300000000002</v>
      </c>
      <c r="B155" s="29" t="s">
        <v>248</v>
      </c>
      <c r="C155" s="39">
        <v>2</v>
      </c>
      <c r="D155" s="39">
        <v>21</v>
      </c>
      <c r="E155" t="s">
        <v>94</v>
      </c>
      <c r="F155" s="55" t="s">
        <v>66</v>
      </c>
      <c r="G155" s="55" t="s">
        <v>497</v>
      </c>
      <c r="H155" s="51"/>
    </row>
    <row r="156" spans="1:8">
      <c r="A156" s="39">
        <v>2105.04</v>
      </c>
      <c r="B156" s="29" t="s">
        <v>249</v>
      </c>
      <c r="C156" s="39">
        <v>2</v>
      </c>
      <c r="D156" s="39">
        <v>21</v>
      </c>
      <c r="E156" t="s">
        <v>94</v>
      </c>
      <c r="F156" s="55" t="s">
        <v>66</v>
      </c>
      <c r="G156" s="55" t="s">
        <v>497</v>
      </c>
      <c r="H156" s="51"/>
    </row>
    <row r="157" spans="1:8">
      <c r="A157" s="39">
        <v>2105.0500000000002</v>
      </c>
      <c r="B157" s="29" t="s">
        <v>250</v>
      </c>
      <c r="C157" s="39">
        <v>2</v>
      </c>
      <c r="D157" s="39">
        <v>21</v>
      </c>
      <c r="E157" t="s">
        <v>94</v>
      </c>
      <c r="F157" s="55" t="s">
        <v>68</v>
      </c>
      <c r="G157" s="55" t="s">
        <v>396</v>
      </c>
    </row>
    <row r="158" spans="1:8">
      <c r="A158" s="39">
        <v>2105.06</v>
      </c>
      <c r="B158" s="29" t="s">
        <v>251</v>
      </c>
      <c r="C158" s="39">
        <v>2</v>
      </c>
      <c r="D158" s="39">
        <v>21</v>
      </c>
      <c r="E158" t="s">
        <v>94</v>
      </c>
      <c r="F158" s="55" t="s">
        <v>68</v>
      </c>
      <c r="G158" s="55" t="s">
        <v>396</v>
      </c>
    </row>
    <row r="159" spans="1:8">
      <c r="A159" s="39">
        <v>2105.0700000000002</v>
      </c>
      <c r="B159" s="29" t="s">
        <v>252</v>
      </c>
      <c r="C159" s="39">
        <v>2</v>
      </c>
      <c r="D159" s="39">
        <v>21</v>
      </c>
      <c r="E159" t="s">
        <v>94</v>
      </c>
      <c r="F159" s="55" t="s">
        <v>68</v>
      </c>
      <c r="G159" s="55" t="s">
        <v>396</v>
      </c>
    </row>
    <row r="160" spans="1:8">
      <c r="A160" s="39">
        <v>2105.08</v>
      </c>
      <c r="B160" s="29" t="s">
        <v>253</v>
      </c>
      <c r="C160" s="39">
        <v>2</v>
      </c>
      <c r="D160" s="39">
        <v>21</v>
      </c>
      <c r="E160" t="s">
        <v>94</v>
      </c>
      <c r="F160" s="55" t="s">
        <v>68</v>
      </c>
      <c r="G160" s="55" t="s">
        <v>396</v>
      </c>
    </row>
    <row r="161" spans="1:7">
      <c r="A161" s="39">
        <v>2105.09</v>
      </c>
      <c r="B161" s="29" t="s">
        <v>254</v>
      </c>
      <c r="C161" s="39">
        <v>2</v>
      </c>
      <c r="D161" s="39">
        <v>21</v>
      </c>
      <c r="E161" t="s">
        <v>94</v>
      </c>
      <c r="F161" s="55" t="s">
        <v>68</v>
      </c>
      <c r="G161" s="55" t="s">
        <v>396</v>
      </c>
    </row>
    <row r="162" spans="1:7">
      <c r="A162" s="52">
        <v>2105.1</v>
      </c>
      <c r="B162" s="29" t="s">
        <v>255</v>
      </c>
      <c r="C162" s="39">
        <v>2</v>
      </c>
      <c r="D162" s="39">
        <v>21</v>
      </c>
      <c r="E162" t="s">
        <v>94</v>
      </c>
      <c r="F162" s="55" t="s">
        <v>68</v>
      </c>
      <c r="G162" s="55" t="s">
        <v>396</v>
      </c>
    </row>
    <row r="163" spans="1:7">
      <c r="A163" s="39">
        <v>2105.11</v>
      </c>
      <c r="B163" s="29" t="s">
        <v>256</v>
      </c>
      <c r="C163" s="39">
        <v>2</v>
      </c>
      <c r="D163" s="39">
        <v>21</v>
      </c>
      <c r="E163" t="s">
        <v>94</v>
      </c>
      <c r="F163" s="55" t="s">
        <v>68</v>
      </c>
      <c r="G163" s="55" t="s">
        <v>396</v>
      </c>
    </row>
    <row r="164" spans="1:7">
      <c r="A164" s="39">
        <v>2105.12</v>
      </c>
      <c r="B164" s="29" t="s">
        <v>257</v>
      </c>
      <c r="C164" s="39">
        <v>2</v>
      </c>
      <c r="D164" s="39">
        <v>21</v>
      </c>
      <c r="E164" t="s">
        <v>94</v>
      </c>
      <c r="F164" s="55" t="s">
        <v>68</v>
      </c>
      <c r="G164" s="55" t="s">
        <v>396</v>
      </c>
    </row>
    <row r="165" spans="1:7">
      <c r="A165" s="39">
        <v>2105.13</v>
      </c>
      <c r="B165" s="29" t="s">
        <v>258</v>
      </c>
      <c r="C165" s="39">
        <v>2</v>
      </c>
      <c r="D165" s="39">
        <v>21</v>
      </c>
      <c r="E165" t="s">
        <v>94</v>
      </c>
      <c r="F165" s="55" t="s">
        <v>68</v>
      </c>
      <c r="G165" s="55" t="s">
        <v>396</v>
      </c>
    </row>
    <row r="166" spans="1:7">
      <c r="A166" s="39">
        <v>2105.14</v>
      </c>
      <c r="B166" s="29" t="s">
        <v>259</v>
      </c>
      <c r="C166" s="39">
        <v>2</v>
      </c>
      <c r="D166" s="39">
        <v>21</v>
      </c>
      <c r="E166" t="s">
        <v>94</v>
      </c>
      <c r="F166" s="55" t="s">
        <v>68</v>
      </c>
      <c r="G166" s="55" t="s">
        <v>17</v>
      </c>
    </row>
    <row r="167" spans="1:7">
      <c r="A167" s="39">
        <v>2105.15</v>
      </c>
      <c r="B167" s="29" t="s">
        <v>260</v>
      </c>
      <c r="C167" s="39">
        <v>2</v>
      </c>
      <c r="D167" s="39">
        <v>21</v>
      </c>
      <c r="E167" t="s">
        <v>94</v>
      </c>
      <c r="F167" s="55" t="s">
        <v>68</v>
      </c>
      <c r="G167" s="55" t="s">
        <v>396</v>
      </c>
    </row>
    <row r="168" spans="1:7">
      <c r="A168" s="39">
        <v>2106</v>
      </c>
      <c r="B168" s="29" t="s">
        <v>98</v>
      </c>
      <c r="C168" s="39">
        <v>1</v>
      </c>
      <c r="D168" s="39">
        <v>21</v>
      </c>
      <c r="E168" t="s">
        <v>94</v>
      </c>
      <c r="F168" s="55" t="s">
        <v>66</v>
      </c>
      <c r="G168" s="55" t="s">
        <v>44</v>
      </c>
    </row>
    <row r="169" spans="1:7">
      <c r="A169" s="39">
        <v>2106.0100000000002</v>
      </c>
      <c r="B169" s="29" t="s">
        <v>261</v>
      </c>
      <c r="C169" s="39">
        <v>2</v>
      </c>
      <c r="D169" s="39">
        <v>21</v>
      </c>
      <c r="E169" t="s">
        <v>94</v>
      </c>
      <c r="F169" s="55" t="s">
        <v>66</v>
      </c>
      <c r="G169" s="55" t="s">
        <v>44</v>
      </c>
    </row>
    <row r="170" spans="1:7">
      <c r="A170" s="39">
        <v>2107</v>
      </c>
      <c r="B170" s="29" t="s">
        <v>99</v>
      </c>
      <c r="C170" s="39">
        <v>1</v>
      </c>
      <c r="D170" s="39">
        <v>21</v>
      </c>
      <c r="E170" t="s">
        <v>94</v>
      </c>
      <c r="F170" s="55" t="s">
        <v>66</v>
      </c>
      <c r="G170" s="55" t="s">
        <v>47</v>
      </c>
    </row>
    <row r="171" spans="1:7">
      <c r="A171" s="39">
        <v>2107.0100000000002</v>
      </c>
      <c r="B171" s="29" t="s">
        <v>262</v>
      </c>
      <c r="C171" s="39">
        <v>2</v>
      </c>
      <c r="D171" s="39">
        <v>21</v>
      </c>
      <c r="E171" t="s">
        <v>94</v>
      </c>
      <c r="F171" s="55" t="s">
        <v>66</v>
      </c>
      <c r="G171" s="55" t="s">
        <v>47</v>
      </c>
    </row>
    <row r="172" spans="1:7">
      <c r="A172" s="39">
        <v>2107.02</v>
      </c>
      <c r="B172" s="29" t="s">
        <v>263</v>
      </c>
      <c r="C172" s="39">
        <v>2</v>
      </c>
      <c r="D172" s="39">
        <v>21</v>
      </c>
      <c r="E172" t="s">
        <v>94</v>
      </c>
      <c r="F172" s="55" t="s">
        <v>66</v>
      </c>
      <c r="G172" s="55" t="s">
        <v>47</v>
      </c>
    </row>
    <row r="173" spans="1:7">
      <c r="A173" s="39">
        <v>2107.0300000000002</v>
      </c>
      <c r="B173" s="29" t="s">
        <v>264</v>
      </c>
      <c r="C173" s="39">
        <v>2</v>
      </c>
      <c r="D173" s="39">
        <v>21</v>
      </c>
      <c r="E173" t="s">
        <v>94</v>
      </c>
      <c r="F173" s="55" t="s">
        <v>66</v>
      </c>
      <c r="G173" s="55" t="s">
        <v>47</v>
      </c>
    </row>
    <row r="174" spans="1:7">
      <c r="A174" s="39">
        <v>2107.04</v>
      </c>
      <c r="B174" s="29" t="s">
        <v>265</v>
      </c>
      <c r="C174" s="39">
        <v>2</v>
      </c>
      <c r="D174" s="39">
        <v>21</v>
      </c>
      <c r="E174" t="s">
        <v>94</v>
      </c>
      <c r="F174" s="55" t="s">
        <v>66</v>
      </c>
      <c r="G174" s="55" t="s">
        <v>47</v>
      </c>
    </row>
    <row r="175" spans="1:7">
      <c r="A175" s="39">
        <v>2107.0500000000002</v>
      </c>
      <c r="B175" s="29" t="s">
        <v>266</v>
      </c>
      <c r="C175" s="39">
        <v>2</v>
      </c>
      <c r="D175" s="39">
        <v>21</v>
      </c>
      <c r="E175" t="s">
        <v>94</v>
      </c>
      <c r="F175" s="55" t="s">
        <v>66</v>
      </c>
      <c r="G175" s="55" t="s">
        <v>43</v>
      </c>
    </row>
    <row r="176" spans="1:7">
      <c r="A176" s="39">
        <v>2108</v>
      </c>
      <c r="B176" s="29" t="s">
        <v>100</v>
      </c>
      <c r="C176" s="39">
        <v>1</v>
      </c>
      <c r="D176" s="39">
        <v>21</v>
      </c>
      <c r="E176" t="s">
        <v>94</v>
      </c>
      <c r="F176" s="55" t="s">
        <v>66</v>
      </c>
      <c r="G176" s="55" t="s">
        <v>498</v>
      </c>
    </row>
    <row r="177" spans="1:7">
      <c r="A177" s="39">
        <v>2108.0100000000002</v>
      </c>
      <c r="B177" s="29" t="s">
        <v>267</v>
      </c>
      <c r="C177" s="39">
        <v>2</v>
      </c>
      <c r="D177" s="39">
        <v>21</v>
      </c>
      <c r="E177" t="s">
        <v>94</v>
      </c>
      <c r="F177" s="55" t="s">
        <v>66</v>
      </c>
      <c r="G177" s="55" t="s">
        <v>498</v>
      </c>
    </row>
    <row r="178" spans="1:7">
      <c r="A178" s="39">
        <v>2109</v>
      </c>
      <c r="B178" s="29" t="s">
        <v>101</v>
      </c>
      <c r="C178" s="39">
        <v>1</v>
      </c>
      <c r="D178" s="39">
        <v>21</v>
      </c>
      <c r="E178" t="s">
        <v>94</v>
      </c>
      <c r="F178" s="55" t="s">
        <v>66</v>
      </c>
      <c r="G178" s="55" t="s">
        <v>500</v>
      </c>
    </row>
    <row r="179" spans="1:7">
      <c r="A179" s="39">
        <v>2109.0100000000002</v>
      </c>
      <c r="B179" s="29" t="s">
        <v>268</v>
      </c>
      <c r="C179" s="39">
        <v>2</v>
      </c>
      <c r="D179" s="39">
        <v>21</v>
      </c>
      <c r="E179" t="s">
        <v>94</v>
      </c>
      <c r="F179" s="55" t="s">
        <v>66</v>
      </c>
      <c r="G179" s="55" t="s">
        <v>500</v>
      </c>
    </row>
    <row r="180" spans="1:7">
      <c r="A180" s="39">
        <v>2109.02</v>
      </c>
      <c r="B180" s="29" t="s">
        <v>269</v>
      </c>
      <c r="C180" s="39">
        <v>2</v>
      </c>
      <c r="D180" s="39">
        <v>21</v>
      </c>
      <c r="E180" t="s">
        <v>94</v>
      </c>
      <c r="F180" s="55" t="s">
        <v>66</v>
      </c>
      <c r="G180" s="55" t="s">
        <v>500</v>
      </c>
    </row>
    <row r="181" spans="1:7">
      <c r="A181" s="39">
        <v>2109.0300000000002</v>
      </c>
      <c r="B181" s="29" t="s">
        <v>270</v>
      </c>
      <c r="C181" s="39">
        <v>2</v>
      </c>
      <c r="D181" s="39">
        <v>21</v>
      </c>
      <c r="E181" t="s">
        <v>94</v>
      </c>
      <c r="F181" s="55" t="s">
        <v>66</v>
      </c>
      <c r="G181" s="55" t="s">
        <v>500</v>
      </c>
    </row>
    <row r="182" spans="1:7">
      <c r="A182" s="39">
        <v>2109.04</v>
      </c>
      <c r="B182" s="29" t="s">
        <v>271</v>
      </c>
      <c r="C182" s="39">
        <v>2</v>
      </c>
      <c r="D182" s="39">
        <v>21</v>
      </c>
      <c r="E182" t="s">
        <v>94</v>
      </c>
      <c r="F182" s="55" t="s">
        <v>66</v>
      </c>
      <c r="G182" s="55" t="s">
        <v>43</v>
      </c>
    </row>
    <row r="183" spans="1:7">
      <c r="A183" s="39">
        <v>2109.0500000000002</v>
      </c>
      <c r="B183" s="29" t="s">
        <v>272</v>
      </c>
      <c r="C183" s="39">
        <v>2</v>
      </c>
      <c r="D183" s="39">
        <v>21</v>
      </c>
      <c r="E183" t="s">
        <v>94</v>
      </c>
      <c r="F183" s="55" t="s">
        <v>66</v>
      </c>
      <c r="G183" s="55" t="s">
        <v>500</v>
      </c>
    </row>
    <row r="184" spans="1:7">
      <c r="A184" s="39">
        <v>2109.06</v>
      </c>
      <c r="B184" s="29" t="s">
        <v>273</v>
      </c>
      <c r="C184" s="39">
        <v>2</v>
      </c>
      <c r="D184" s="39">
        <v>21</v>
      </c>
      <c r="E184" t="s">
        <v>94</v>
      </c>
      <c r="F184" s="55" t="s">
        <v>66</v>
      </c>
      <c r="G184" s="55" t="s">
        <v>500</v>
      </c>
    </row>
    <row r="185" spans="1:7">
      <c r="A185" s="39">
        <v>2109.0700000000002</v>
      </c>
      <c r="B185" s="29" t="s">
        <v>101</v>
      </c>
      <c r="C185" s="39">
        <v>2</v>
      </c>
      <c r="D185" s="39">
        <v>21</v>
      </c>
      <c r="E185" t="s">
        <v>94</v>
      </c>
      <c r="F185" s="55" t="s">
        <v>66</v>
      </c>
      <c r="G185" s="55" t="s">
        <v>500</v>
      </c>
    </row>
    <row r="186" spans="1:7">
      <c r="A186" s="39">
        <v>2110</v>
      </c>
      <c r="B186" s="29" t="s">
        <v>102</v>
      </c>
      <c r="C186" s="39">
        <v>1</v>
      </c>
      <c r="D186" s="39" t="s">
        <v>93</v>
      </c>
      <c r="E186" t="s">
        <v>94</v>
      </c>
      <c r="F186" s="55" t="s">
        <v>66</v>
      </c>
      <c r="G186" s="55" t="s">
        <v>500</v>
      </c>
    </row>
    <row r="187" spans="1:7">
      <c r="A187" s="39">
        <v>2110.0100000000002</v>
      </c>
      <c r="B187" s="29" t="s">
        <v>274</v>
      </c>
      <c r="C187" s="39">
        <v>2</v>
      </c>
      <c r="D187" s="39" t="s">
        <v>93</v>
      </c>
      <c r="E187" t="s">
        <v>94</v>
      </c>
      <c r="F187" s="55" t="s">
        <v>66</v>
      </c>
      <c r="G187" s="55" t="s">
        <v>500</v>
      </c>
    </row>
    <row r="188" spans="1:7">
      <c r="B188" s="29" t="s">
        <v>275</v>
      </c>
      <c r="C188" s="39">
        <v>2</v>
      </c>
      <c r="D188" s="39" t="s">
        <v>93</v>
      </c>
      <c r="E188" t="s">
        <v>94</v>
      </c>
      <c r="F188" s="55"/>
      <c r="G188" s="55"/>
    </row>
    <row r="189" spans="1:7">
      <c r="A189" s="39">
        <v>0</v>
      </c>
      <c r="B189" s="29" t="s">
        <v>105</v>
      </c>
      <c r="F189" s="55"/>
      <c r="G189" s="55"/>
    </row>
    <row r="190" spans="1:7">
      <c r="A190" s="39">
        <v>2201</v>
      </c>
      <c r="B190" s="29" t="s">
        <v>103</v>
      </c>
      <c r="C190" s="39">
        <v>1</v>
      </c>
      <c r="D190" s="39" t="s">
        <v>104</v>
      </c>
      <c r="E190" t="s">
        <v>105</v>
      </c>
      <c r="F190" s="55" t="s">
        <v>66</v>
      </c>
      <c r="G190" s="55" t="s">
        <v>497</v>
      </c>
    </row>
    <row r="191" spans="1:7">
      <c r="A191" s="39">
        <v>2201.0100000000002</v>
      </c>
      <c r="B191" s="29" t="s">
        <v>276</v>
      </c>
      <c r="C191" s="39">
        <v>2</v>
      </c>
      <c r="D191" s="39" t="s">
        <v>104</v>
      </c>
      <c r="E191" t="s">
        <v>105</v>
      </c>
      <c r="F191" s="55" t="s">
        <v>66</v>
      </c>
      <c r="G191" s="55" t="s">
        <v>497</v>
      </c>
    </row>
    <row r="192" spans="1:7">
      <c r="A192" s="39">
        <v>2201.02</v>
      </c>
      <c r="B192" s="29" t="s">
        <v>277</v>
      </c>
      <c r="C192" s="39">
        <v>2</v>
      </c>
      <c r="D192" s="39" t="s">
        <v>104</v>
      </c>
      <c r="E192" t="s">
        <v>105</v>
      </c>
      <c r="F192" s="55" t="s">
        <v>66</v>
      </c>
      <c r="G192" s="55" t="s">
        <v>497</v>
      </c>
    </row>
    <row r="193" spans="1:7">
      <c r="A193" s="39">
        <v>2201.0300000000002</v>
      </c>
      <c r="B193" s="29" t="s">
        <v>278</v>
      </c>
      <c r="C193" s="39">
        <v>2</v>
      </c>
      <c r="D193" s="39" t="s">
        <v>104</v>
      </c>
      <c r="E193" t="s">
        <v>105</v>
      </c>
      <c r="F193" s="55" t="s">
        <v>66</v>
      </c>
      <c r="G193" s="55" t="s">
        <v>497</v>
      </c>
    </row>
    <row r="194" spans="1:7">
      <c r="A194" s="39">
        <v>2201.04</v>
      </c>
      <c r="B194" s="29" t="s">
        <v>279</v>
      </c>
      <c r="C194" s="39">
        <v>2</v>
      </c>
      <c r="D194" s="39" t="s">
        <v>104</v>
      </c>
      <c r="E194" t="s">
        <v>105</v>
      </c>
      <c r="F194" s="55" t="s">
        <v>66</v>
      </c>
      <c r="G194" s="55" t="s">
        <v>497</v>
      </c>
    </row>
    <row r="195" spans="1:7">
      <c r="A195" s="39">
        <v>2201.0500000000002</v>
      </c>
      <c r="B195" s="29" t="s">
        <v>280</v>
      </c>
      <c r="C195" s="39">
        <v>2</v>
      </c>
      <c r="D195" s="39" t="s">
        <v>104</v>
      </c>
      <c r="E195" t="s">
        <v>105</v>
      </c>
      <c r="F195" s="55" t="s">
        <v>66</v>
      </c>
      <c r="G195" s="55" t="s">
        <v>497</v>
      </c>
    </row>
    <row r="196" spans="1:7">
      <c r="A196" s="39">
        <v>2202</v>
      </c>
      <c r="B196" s="29" t="s">
        <v>106</v>
      </c>
      <c r="C196" s="39">
        <v>1</v>
      </c>
      <c r="D196" s="39" t="s">
        <v>104</v>
      </c>
      <c r="E196" t="s">
        <v>105</v>
      </c>
      <c r="F196" s="55" t="s">
        <v>68</v>
      </c>
      <c r="G196" s="55" t="s">
        <v>17</v>
      </c>
    </row>
    <row r="197" spans="1:7">
      <c r="A197" s="39">
        <v>2202.0100000000002</v>
      </c>
      <c r="B197" s="29" t="s">
        <v>281</v>
      </c>
      <c r="C197" s="39">
        <v>2</v>
      </c>
      <c r="D197" s="39" t="s">
        <v>104</v>
      </c>
      <c r="E197" t="s">
        <v>105</v>
      </c>
      <c r="F197" s="55" t="s">
        <v>68</v>
      </c>
      <c r="G197" s="55" t="s">
        <v>17</v>
      </c>
    </row>
    <row r="198" spans="1:7">
      <c r="A198" s="39">
        <v>2202.02</v>
      </c>
      <c r="B198" s="29" t="s">
        <v>282</v>
      </c>
      <c r="C198" s="39">
        <v>2</v>
      </c>
      <c r="D198" s="39" t="s">
        <v>104</v>
      </c>
      <c r="E198" t="s">
        <v>105</v>
      </c>
      <c r="F198" s="55" t="s">
        <v>68</v>
      </c>
      <c r="G198" s="55" t="s">
        <v>17</v>
      </c>
    </row>
    <row r="199" spans="1:7">
      <c r="A199" s="39">
        <v>2202.0300000000002</v>
      </c>
      <c r="B199" s="29" t="s">
        <v>283</v>
      </c>
      <c r="C199" s="39">
        <v>2</v>
      </c>
      <c r="D199" s="39" t="s">
        <v>104</v>
      </c>
      <c r="E199" t="s">
        <v>105</v>
      </c>
      <c r="F199" s="55" t="s">
        <v>68</v>
      </c>
      <c r="G199" s="55" t="s">
        <v>17</v>
      </c>
    </row>
    <row r="200" spans="1:7">
      <c r="A200" s="39">
        <v>2202.04</v>
      </c>
      <c r="B200" s="29" t="s">
        <v>284</v>
      </c>
      <c r="C200" s="39">
        <v>2</v>
      </c>
      <c r="D200" s="39" t="s">
        <v>104</v>
      </c>
      <c r="E200" t="s">
        <v>105</v>
      </c>
      <c r="F200" s="55" t="s">
        <v>68</v>
      </c>
      <c r="G200" s="55" t="s">
        <v>17</v>
      </c>
    </row>
    <row r="201" spans="1:7">
      <c r="A201" s="39">
        <v>2202.0500000000002</v>
      </c>
      <c r="B201" s="29" t="s">
        <v>285</v>
      </c>
      <c r="C201" s="39">
        <v>2</v>
      </c>
      <c r="D201" s="39" t="s">
        <v>104</v>
      </c>
      <c r="E201" t="s">
        <v>105</v>
      </c>
      <c r="F201" s="55" t="s">
        <v>68</v>
      </c>
      <c r="G201" s="55" t="s">
        <v>17</v>
      </c>
    </row>
    <row r="202" spans="1:7">
      <c r="A202" s="39">
        <v>2203</v>
      </c>
      <c r="B202" s="29" t="s">
        <v>107</v>
      </c>
      <c r="C202" s="39">
        <v>1</v>
      </c>
      <c r="D202" s="39" t="s">
        <v>104</v>
      </c>
      <c r="E202" t="s">
        <v>105</v>
      </c>
      <c r="F202" s="55" t="s">
        <v>66</v>
      </c>
      <c r="G202" s="55" t="s">
        <v>500</v>
      </c>
    </row>
    <row r="203" spans="1:7">
      <c r="A203" s="39">
        <v>2203.0100000000002</v>
      </c>
      <c r="B203" s="29" t="s">
        <v>286</v>
      </c>
      <c r="C203" s="39">
        <v>2</v>
      </c>
      <c r="D203" s="39" t="s">
        <v>104</v>
      </c>
      <c r="E203" t="s">
        <v>105</v>
      </c>
      <c r="F203" s="55" t="s">
        <v>66</v>
      </c>
      <c r="G203" s="55" t="s">
        <v>500</v>
      </c>
    </row>
    <row r="204" spans="1:7">
      <c r="A204" s="39">
        <v>2204</v>
      </c>
      <c r="B204" s="29" t="s">
        <v>108</v>
      </c>
      <c r="C204" s="39">
        <v>1</v>
      </c>
      <c r="D204" s="39" t="s">
        <v>104</v>
      </c>
      <c r="E204" t="s">
        <v>105</v>
      </c>
      <c r="F204" s="55" t="s">
        <v>66</v>
      </c>
      <c r="G204" s="55" t="s">
        <v>500</v>
      </c>
    </row>
    <row r="205" spans="1:7">
      <c r="A205" s="39">
        <v>2204.0100000000002</v>
      </c>
      <c r="B205" s="29" t="s">
        <v>287</v>
      </c>
      <c r="C205" s="39">
        <v>2</v>
      </c>
      <c r="D205" s="39" t="s">
        <v>104</v>
      </c>
      <c r="E205" t="s">
        <v>105</v>
      </c>
      <c r="F205" s="55" t="s">
        <v>66</v>
      </c>
      <c r="G205" s="55" t="s">
        <v>500</v>
      </c>
    </row>
    <row r="206" spans="1:7">
      <c r="A206" s="39">
        <v>2205</v>
      </c>
      <c r="B206" s="29" t="s">
        <v>109</v>
      </c>
      <c r="C206" s="39">
        <v>1</v>
      </c>
      <c r="D206" s="39" t="s">
        <v>104</v>
      </c>
      <c r="E206" t="s">
        <v>105</v>
      </c>
      <c r="F206" s="55" t="s">
        <v>66</v>
      </c>
      <c r="G206" s="55" t="s">
        <v>500</v>
      </c>
    </row>
    <row r="207" spans="1:7">
      <c r="A207" s="39">
        <v>2205.0100000000002</v>
      </c>
      <c r="B207" s="29" t="s">
        <v>288</v>
      </c>
      <c r="C207" s="39">
        <v>2</v>
      </c>
      <c r="D207" s="39" t="s">
        <v>104</v>
      </c>
      <c r="E207" t="s">
        <v>105</v>
      </c>
      <c r="F207" s="55" t="s">
        <v>66</v>
      </c>
      <c r="G207" s="55" t="s">
        <v>500</v>
      </c>
    </row>
    <row r="208" spans="1:7">
      <c r="A208" s="39">
        <v>2206</v>
      </c>
      <c r="B208" s="29" t="s">
        <v>110</v>
      </c>
      <c r="C208" s="39">
        <v>1</v>
      </c>
      <c r="D208" s="39" t="s">
        <v>104</v>
      </c>
      <c r="E208" t="s">
        <v>105</v>
      </c>
      <c r="F208" s="55" t="s">
        <v>66</v>
      </c>
      <c r="G208" s="55" t="s">
        <v>500</v>
      </c>
    </row>
    <row r="209" spans="1:7">
      <c r="A209" s="39">
        <v>2206.0100000000002</v>
      </c>
      <c r="B209" s="29" t="s">
        <v>289</v>
      </c>
      <c r="C209" s="39">
        <v>2</v>
      </c>
      <c r="D209" s="39" t="s">
        <v>104</v>
      </c>
      <c r="E209" t="s">
        <v>105</v>
      </c>
      <c r="F209" s="55" t="s">
        <v>66</v>
      </c>
      <c r="G209" s="55" t="s">
        <v>500</v>
      </c>
    </row>
    <row r="210" spans="1:7">
      <c r="A210" s="39">
        <v>2207</v>
      </c>
      <c r="B210" s="29" t="s">
        <v>111</v>
      </c>
      <c r="C210" s="39">
        <v>1</v>
      </c>
      <c r="D210" s="39" t="s">
        <v>104</v>
      </c>
      <c r="E210" t="s">
        <v>105</v>
      </c>
      <c r="F210" s="55" t="s">
        <v>66</v>
      </c>
      <c r="G210" s="55" t="s">
        <v>500</v>
      </c>
    </row>
    <row r="211" spans="1:7">
      <c r="A211" s="39">
        <v>2207.0100000000002</v>
      </c>
      <c r="B211" s="29" t="s">
        <v>290</v>
      </c>
      <c r="C211" s="39">
        <v>2</v>
      </c>
      <c r="D211" s="39" t="s">
        <v>104</v>
      </c>
      <c r="E211" t="s">
        <v>105</v>
      </c>
      <c r="F211" s="55" t="s">
        <v>66</v>
      </c>
      <c r="G211" s="55" t="s">
        <v>500</v>
      </c>
    </row>
    <row r="212" spans="1:7">
      <c r="A212" s="39">
        <v>2208</v>
      </c>
      <c r="B212" s="29" t="s">
        <v>112</v>
      </c>
      <c r="C212" s="39">
        <v>1</v>
      </c>
      <c r="D212" s="39" t="s">
        <v>104</v>
      </c>
      <c r="E212" t="s">
        <v>105</v>
      </c>
      <c r="F212" s="55" t="s">
        <v>67</v>
      </c>
      <c r="G212" s="55" t="s">
        <v>30</v>
      </c>
    </row>
    <row r="213" spans="1:7">
      <c r="A213" s="39">
        <v>2208.0100000000002</v>
      </c>
      <c r="B213" s="29" t="s">
        <v>291</v>
      </c>
      <c r="C213" s="39">
        <v>2</v>
      </c>
      <c r="D213" s="39" t="s">
        <v>104</v>
      </c>
      <c r="E213" t="s">
        <v>105</v>
      </c>
      <c r="F213" s="55" t="s">
        <v>67</v>
      </c>
      <c r="G213" s="55" t="s">
        <v>30</v>
      </c>
    </row>
    <row r="214" spans="1:7">
      <c r="A214" s="39" t="e">
        <v>#VALUE!</v>
      </c>
      <c r="B214" s="29" t="s">
        <v>292</v>
      </c>
      <c r="D214" s="39" t="s">
        <v>104</v>
      </c>
      <c r="E214" t="s">
        <v>105</v>
      </c>
      <c r="F214" s="55"/>
      <c r="G214" s="55"/>
    </row>
    <row r="215" spans="1:7">
      <c r="A215" s="39">
        <v>0</v>
      </c>
      <c r="B215" s="29" t="s">
        <v>115</v>
      </c>
      <c r="F215" s="55" t="s">
        <v>68</v>
      </c>
      <c r="G215" s="55"/>
    </row>
    <row r="216" spans="1:7">
      <c r="A216" s="39">
        <v>3101</v>
      </c>
      <c r="B216" s="29" t="s">
        <v>113</v>
      </c>
      <c r="C216" s="39">
        <v>1</v>
      </c>
      <c r="D216" s="39" t="s">
        <v>114</v>
      </c>
      <c r="E216" t="s">
        <v>505</v>
      </c>
      <c r="F216" s="55" t="s">
        <v>68</v>
      </c>
      <c r="G216" s="55" t="s">
        <v>26</v>
      </c>
    </row>
    <row r="217" spans="1:7">
      <c r="A217" s="39">
        <v>3101.01</v>
      </c>
      <c r="B217" s="29" t="s">
        <v>293</v>
      </c>
      <c r="C217" s="39">
        <v>2</v>
      </c>
      <c r="D217" s="39" t="s">
        <v>114</v>
      </c>
      <c r="E217" t="s">
        <v>505</v>
      </c>
      <c r="F217" s="55" t="s">
        <v>68</v>
      </c>
      <c r="G217" s="55" t="s">
        <v>26</v>
      </c>
    </row>
    <row r="218" spans="1:7">
      <c r="A218" s="39">
        <v>3101.02</v>
      </c>
      <c r="B218" s="29" t="s">
        <v>294</v>
      </c>
      <c r="C218" s="39">
        <v>2</v>
      </c>
      <c r="D218" s="39" t="s">
        <v>114</v>
      </c>
      <c r="E218" t="s">
        <v>505</v>
      </c>
      <c r="F218" s="55" t="s">
        <v>68</v>
      </c>
      <c r="G218" s="55" t="s">
        <v>26</v>
      </c>
    </row>
    <row r="219" spans="1:7">
      <c r="A219" s="39">
        <v>3101.03</v>
      </c>
      <c r="B219" s="29" t="s">
        <v>295</v>
      </c>
      <c r="C219" s="39">
        <v>2</v>
      </c>
      <c r="D219" s="39" t="s">
        <v>114</v>
      </c>
      <c r="E219" t="s">
        <v>505</v>
      </c>
      <c r="F219" s="55" t="s">
        <v>68</v>
      </c>
      <c r="G219" s="55" t="s">
        <v>25</v>
      </c>
    </row>
    <row r="220" spans="1:7">
      <c r="A220" s="39">
        <v>3101.04</v>
      </c>
      <c r="B220" s="29" t="s">
        <v>296</v>
      </c>
      <c r="C220" s="39">
        <v>2</v>
      </c>
      <c r="D220" s="39" t="s">
        <v>114</v>
      </c>
      <c r="E220" t="s">
        <v>505</v>
      </c>
      <c r="F220" s="55" t="s">
        <v>68</v>
      </c>
      <c r="G220" s="55" t="s">
        <v>17</v>
      </c>
    </row>
    <row r="221" spans="1:7">
      <c r="A221" s="39">
        <v>3101.05</v>
      </c>
      <c r="B221" s="29" t="s">
        <v>297</v>
      </c>
      <c r="C221" s="39">
        <v>2</v>
      </c>
      <c r="D221" s="39" t="s">
        <v>114</v>
      </c>
      <c r="E221" t="s">
        <v>505</v>
      </c>
      <c r="F221" s="55" t="s">
        <v>68</v>
      </c>
      <c r="G221" s="55" t="s">
        <v>17</v>
      </c>
    </row>
    <row r="222" spans="1:7">
      <c r="A222" s="39">
        <v>3101.06</v>
      </c>
      <c r="B222" s="29" t="s">
        <v>298</v>
      </c>
      <c r="C222" s="39">
        <v>2</v>
      </c>
      <c r="D222" s="39" t="s">
        <v>114</v>
      </c>
      <c r="E222" t="s">
        <v>505</v>
      </c>
      <c r="F222" s="55" t="s">
        <v>68</v>
      </c>
      <c r="G222" s="55" t="s">
        <v>17</v>
      </c>
    </row>
    <row r="223" spans="1:7">
      <c r="A223" s="39">
        <v>3101.07</v>
      </c>
      <c r="B223" s="29" t="s">
        <v>299</v>
      </c>
      <c r="C223" s="39">
        <v>2</v>
      </c>
      <c r="D223" s="39" t="s">
        <v>114</v>
      </c>
      <c r="E223" t="s">
        <v>505</v>
      </c>
      <c r="F223" s="55" t="s">
        <v>68</v>
      </c>
      <c r="G223" s="55" t="s">
        <v>17</v>
      </c>
    </row>
    <row r="224" spans="1:7">
      <c r="A224" s="39">
        <v>3101.08</v>
      </c>
      <c r="B224" s="29" t="s">
        <v>300</v>
      </c>
      <c r="C224" s="39">
        <v>2</v>
      </c>
      <c r="D224" s="39" t="s">
        <v>114</v>
      </c>
      <c r="E224" t="s">
        <v>505</v>
      </c>
      <c r="F224" s="55" t="s">
        <v>68</v>
      </c>
      <c r="G224" s="55" t="s">
        <v>17</v>
      </c>
    </row>
    <row r="225" spans="1:7">
      <c r="A225" s="39">
        <v>3101.09</v>
      </c>
      <c r="B225" s="29" t="s">
        <v>301</v>
      </c>
      <c r="C225" s="39">
        <v>2</v>
      </c>
      <c r="D225" s="39" t="s">
        <v>114</v>
      </c>
      <c r="E225" t="s">
        <v>505</v>
      </c>
      <c r="F225" s="55" t="s">
        <v>68</v>
      </c>
      <c r="G225" s="55" t="s">
        <v>17</v>
      </c>
    </row>
    <row r="226" spans="1:7">
      <c r="A226" s="39">
        <v>3101.1</v>
      </c>
      <c r="B226" s="29" t="s">
        <v>302</v>
      </c>
      <c r="C226" s="39">
        <v>2</v>
      </c>
      <c r="D226" s="39" t="s">
        <v>114</v>
      </c>
      <c r="E226" t="s">
        <v>505</v>
      </c>
      <c r="F226" s="55" t="s">
        <v>68</v>
      </c>
      <c r="G226" s="55" t="s">
        <v>17</v>
      </c>
    </row>
    <row r="227" spans="1:7">
      <c r="A227" s="39">
        <v>3102</v>
      </c>
      <c r="B227" s="29" t="s">
        <v>116</v>
      </c>
      <c r="C227" s="39">
        <v>1</v>
      </c>
      <c r="D227" s="39" t="s">
        <v>117</v>
      </c>
      <c r="E227" t="s">
        <v>505</v>
      </c>
      <c r="F227" s="55" t="s">
        <v>68</v>
      </c>
      <c r="G227" s="55" t="s">
        <v>17</v>
      </c>
    </row>
    <row r="228" spans="1:7">
      <c r="A228" s="39">
        <v>3102.01</v>
      </c>
      <c r="B228" s="29" t="s">
        <v>303</v>
      </c>
      <c r="C228" s="39">
        <v>2</v>
      </c>
      <c r="D228" s="39" t="s">
        <v>117</v>
      </c>
      <c r="E228" t="s">
        <v>505</v>
      </c>
      <c r="F228" s="55" t="s">
        <v>68</v>
      </c>
      <c r="G228" s="55" t="s">
        <v>17</v>
      </c>
    </row>
    <row r="229" spans="1:7">
      <c r="A229" s="39">
        <v>3102.02</v>
      </c>
      <c r="B229" s="29" t="s">
        <v>304</v>
      </c>
      <c r="C229" s="39">
        <v>2</v>
      </c>
      <c r="D229" s="39" t="s">
        <v>117</v>
      </c>
      <c r="E229" t="s">
        <v>505</v>
      </c>
      <c r="F229" s="55" t="s">
        <v>68</v>
      </c>
      <c r="G229" s="55" t="s">
        <v>17</v>
      </c>
    </row>
    <row r="230" spans="1:7">
      <c r="A230" s="39">
        <v>3102.03</v>
      </c>
      <c r="B230" s="29" t="s">
        <v>305</v>
      </c>
      <c r="C230" s="39">
        <v>2</v>
      </c>
      <c r="D230" s="39" t="s">
        <v>117</v>
      </c>
      <c r="E230" t="s">
        <v>505</v>
      </c>
      <c r="F230" s="55" t="s">
        <v>68</v>
      </c>
      <c r="G230" s="55" t="s">
        <v>17</v>
      </c>
    </row>
    <row r="231" spans="1:7">
      <c r="A231" s="39">
        <v>3102.04</v>
      </c>
      <c r="B231" s="29" t="s">
        <v>306</v>
      </c>
      <c r="C231" s="39">
        <v>2</v>
      </c>
      <c r="D231" s="39" t="s">
        <v>117</v>
      </c>
      <c r="E231" t="s">
        <v>505</v>
      </c>
      <c r="F231" s="55" t="s">
        <v>68</v>
      </c>
      <c r="G231" s="55" t="s">
        <v>17</v>
      </c>
    </row>
    <row r="232" spans="1:7">
      <c r="A232" s="39">
        <v>3102.05</v>
      </c>
      <c r="B232" s="29" t="s">
        <v>307</v>
      </c>
      <c r="C232" s="39">
        <v>2</v>
      </c>
      <c r="D232" s="39" t="s">
        <v>117</v>
      </c>
      <c r="E232" t="s">
        <v>505</v>
      </c>
      <c r="F232" s="55" t="s">
        <v>68</v>
      </c>
      <c r="G232" s="55" t="s">
        <v>17</v>
      </c>
    </row>
    <row r="233" spans="1:7">
      <c r="A233" s="39">
        <v>3103</v>
      </c>
      <c r="B233" s="29" t="s">
        <v>118</v>
      </c>
      <c r="C233" s="39">
        <v>1</v>
      </c>
      <c r="D233" s="39" t="s">
        <v>121</v>
      </c>
      <c r="E233" t="s">
        <v>505</v>
      </c>
      <c r="F233" s="55" t="s">
        <v>68</v>
      </c>
      <c r="G233" s="55" t="s">
        <v>17</v>
      </c>
    </row>
    <row r="234" spans="1:7">
      <c r="A234" s="39">
        <v>3103.01</v>
      </c>
      <c r="B234" s="29" t="s">
        <v>308</v>
      </c>
      <c r="C234" s="39">
        <v>2</v>
      </c>
      <c r="D234" s="39" t="s">
        <v>121</v>
      </c>
      <c r="E234" t="s">
        <v>505</v>
      </c>
      <c r="F234" s="55" t="s">
        <v>68</v>
      </c>
      <c r="G234" s="55" t="s">
        <v>17</v>
      </c>
    </row>
    <row r="235" spans="1:7">
      <c r="A235" s="39">
        <v>3104</v>
      </c>
      <c r="B235" s="29" t="s">
        <v>119</v>
      </c>
      <c r="C235" s="39">
        <v>1</v>
      </c>
      <c r="D235" s="39" t="s">
        <v>121</v>
      </c>
      <c r="E235" t="s">
        <v>505</v>
      </c>
      <c r="F235" s="55" t="s">
        <v>68</v>
      </c>
      <c r="G235" s="55" t="s">
        <v>17</v>
      </c>
    </row>
    <row r="236" spans="1:7">
      <c r="A236" s="39">
        <v>3104.01</v>
      </c>
      <c r="B236" s="29" t="s">
        <v>309</v>
      </c>
      <c r="C236" s="39">
        <v>2</v>
      </c>
      <c r="D236" s="39" t="s">
        <v>121</v>
      </c>
      <c r="E236" t="s">
        <v>505</v>
      </c>
      <c r="F236" s="55" t="s">
        <v>68</v>
      </c>
      <c r="G236" s="55" t="s">
        <v>17</v>
      </c>
    </row>
    <row r="237" spans="1:7">
      <c r="A237" s="39">
        <v>3105</v>
      </c>
      <c r="B237" s="29" t="s">
        <v>120</v>
      </c>
      <c r="C237" s="39">
        <v>1</v>
      </c>
      <c r="D237" s="39" t="s">
        <v>121</v>
      </c>
      <c r="E237" t="s">
        <v>505</v>
      </c>
      <c r="F237" s="55" t="s">
        <v>68</v>
      </c>
      <c r="G237" s="55" t="s">
        <v>17</v>
      </c>
    </row>
    <row r="238" spans="1:7">
      <c r="A238" s="39">
        <v>3105.01</v>
      </c>
      <c r="B238" s="29" t="s">
        <v>310</v>
      </c>
      <c r="C238" s="39">
        <v>2</v>
      </c>
      <c r="D238" s="39" t="s">
        <v>121</v>
      </c>
      <c r="E238" t="s">
        <v>505</v>
      </c>
      <c r="F238" s="55" t="s">
        <v>68</v>
      </c>
      <c r="G238" s="55" t="s">
        <v>17</v>
      </c>
    </row>
    <row r="239" spans="1:7">
      <c r="A239" s="39">
        <v>3106</v>
      </c>
      <c r="B239" s="29" t="s">
        <v>122</v>
      </c>
      <c r="C239" s="39">
        <v>1</v>
      </c>
      <c r="D239" s="39" t="s">
        <v>121</v>
      </c>
      <c r="E239" t="s">
        <v>505</v>
      </c>
      <c r="F239" s="55" t="s">
        <v>68</v>
      </c>
      <c r="G239" s="55" t="s">
        <v>17</v>
      </c>
    </row>
    <row r="240" spans="1:7">
      <c r="A240" s="39">
        <v>3106.01</v>
      </c>
      <c r="B240" s="29" t="s">
        <v>311</v>
      </c>
      <c r="C240" s="39">
        <v>2</v>
      </c>
      <c r="D240" s="39" t="s">
        <v>121</v>
      </c>
      <c r="E240" t="s">
        <v>505</v>
      </c>
      <c r="F240" s="55" t="s">
        <v>68</v>
      </c>
      <c r="G240" s="55" t="s">
        <v>17</v>
      </c>
    </row>
    <row r="241" spans="1:8">
      <c r="B241" s="29" t="s">
        <v>129</v>
      </c>
      <c r="C241" s="39">
        <v>2</v>
      </c>
      <c r="D241" s="39" t="s">
        <v>114</v>
      </c>
      <c r="E241" t="s">
        <v>505</v>
      </c>
      <c r="F241" s="55" t="s">
        <v>68</v>
      </c>
      <c r="G241" s="55"/>
    </row>
    <row r="242" spans="1:8">
      <c r="B242" s="29" t="s">
        <v>312</v>
      </c>
      <c r="C242" s="39">
        <v>2</v>
      </c>
      <c r="D242" s="39" t="s">
        <v>114</v>
      </c>
      <c r="E242" t="s">
        <v>505</v>
      </c>
      <c r="F242" s="55"/>
      <c r="G242" s="55"/>
    </row>
    <row r="243" spans="1:8">
      <c r="A243" s="39">
        <v>4101</v>
      </c>
      <c r="B243" s="29" t="s">
        <v>123</v>
      </c>
      <c r="C243" s="39">
        <v>1</v>
      </c>
      <c r="D243" s="39">
        <v>41</v>
      </c>
      <c r="E243" t="s">
        <v>506</v>
      </c>
      <c r="F243" s="55" t="s">
        <v>64</v>
      </c>
      <c r="G243" s="55"/>
    </row>
    <row r="244" spans="1:8">
      <c r="A244" s="39">
        <v>4101.01</v>
      </c>
      <c r="B244" s="29" t="s">
        <v>313</v>
      </c>
      <c r="C244" s="39">
        <v>2</v>
      </c>
      <c r="D244" s="39">
        <v>41</v>
      </c>
      <c r="F244" s="55" t="s">
        <v>64</v>
      </c>
      <c r="G244" s="55"/>
    </row>
    <row r="245" spans="1:8">
      <c r="A245" s="39">
        <v>4101.0200000000004</v>
      </c>
      <c r="B245" s="29" t="s">
        <v>314</v>
      </c>
      <c r="C245" s="39">
        <v>2</v>
      </c>
      <c r="D245" s="39">
        <v>41</v>
      </c>
      <c r="F245" s="55" t="s">
        <v>64</v>
      </c>
      <c r="G245" s="55"/>
    </row>
    <row r="246" spans="1:8">
      <c r="A246" s="39">
        <v>4101.03</v>
      </c>
      <c r="B246" s="29" t="s">
        <v>315</v>
      </c>
      <c r="C246" s="39">
        <v>2</v>
      </c>
      <c r="D246" s="39">
        <v>41</v>
      </c>
      <c r="F246" s="55" t="s">
        <v>64</v>
      </c>
      <c r="G246" s="55"/>
    </row>
    <row r="247" spans="1:8">
      <c r="A247" s="39">
        <v>4101.04</v>
      </c>
      <c r="B247" s="29" t="s">
        <v>316</v>
      </c>
      <c r="C247" s="39">
        <v>2</v>
      </c>
      <c r="D247" s="39">
        <v>41</v>
      </c>
      <c r="F247" s="55" t="s">
        <v>64</v>
      </c>
      <c r="G247" s="55"/>
    </row>
    <row r="248" spans="1:8">
      <c r="A248" s="39">
        <v>4101.05</v>
      </c>
      <c r="B248" s="29" t="s">
        <v>317</v>
      </c>
      <c r="C248" s="39">
        <v>2</v>
      </c>
      <c r="D248" s="39">
        <v>41</v>
      </c>
      <c r="F248" s="55" t="s">
        <v>64</v>
      </c>
      <c r="G248" s="55"/>
      <c r="H248" s="53"/>
    </row>
    <row r="249" spans="1:8">
      <c r="A249" s="39">
        <v>4101.0600000000004</v>
      </c>
      <c r="B249" s="29" t="s">
        <v>318</v>
      </c>
      <c r="C249" s="39">
        <v>2</v>
      </c>
      <c r="D249" s="39">
        <v>41</v>
      </c>
      <c r="F249" s="55" t="s">
        <v>64</v>
      </c>
      <c r="G249" s="55"/>
      <c r="H249" s="53"/>
    </row>
    <row r="250" spans="1:8">
      <c r="A250" s="39">
        <v>4101.07</v>
      </c>
      <c r="B250" s="29" t="s">
        <v>153</v>
      </c>
      <c r="C250" s="39">
        <v>2</v>
      </c>
      <c r="D250" s="39">
        <v>41</v>
      </c>
      <c r="F250" s="55" t="s">
        <v>64</v>
      </c>
      <c r="G250" s="55"/>
    </row>
    <row r="251" spans="1:8">
      <c r="A251" s="39">
        <v>4101.08</v>
      </c>
      <c r="B251" s="29" t="s">
        <v>319</v>
      </c>
      <c r="C251" s="39">
        <v>2</v>
      </c>
      <c r="D251" s="39">
        <v>41</v>
      </c>
      <c r="F251" s="55" t="s">
        <v>64</v>
      </c>
      <c r="G251" s="55"/>
    </row>
    <row r="252" spans="1:8">
      <c r="A252" s="39">
        <v>4101.09</v>
      </c>
      <c r="B252" s="29" t="s">
        <v>320</v>
      </c>
      <c r="C252" s="39">
        <v>2</v>
      </c>
      <c r="D252" s="39">
        <v>41</v>
      </c>
      <c r="F252" s="55" t="s">
        <v>64</v>
      </c>
      <c r="G252" s="55"/>
    </row>
    <row r="253" spans="1:8">
      <c r="A253" s="39">
        <v>4101.1000000000004</v>
      </c>
      <c r="B253" s="29" t="s">
        <v>321</v>
      </c>
      <c r="C253" s="39">
        <v>2</v>
      </c>
      <c r="D253" s="39">
        <v>41</v>
      </c>
      <c r="F253" s="55" t="s">
        <v>64</v>
      </c>
      <c r="G253" s="55"/>
    </row>
    <row r="254" spans="1:8">
      <c r="A254" s="39">
        <v>4101.1099999999997</v>
      </c>
      <c r="B254" s="29" t="s">
        <v>322</v>
      </c>
      <c r="C254" s="39">
        <v>2</v>
      </c>
      <c r="D254" s="39">
        <v>41</v>
      </c>
      <c r="F254" s="55" t="s">
        <v>64</v>
      </c>
      <c r="G254" s="55"/>
    </row>
    <row r="255" spans="1:8">
      <c r="A255" s="39">
        <v>4101.12</v>
      </c>
      <c r="B255" s="29" t="s">
        <v>323</v>
      </c>
      <c r="C255" s="39">
        <v>2</v>
      </c>
      <c r="D255" s="39">
        <v>41</v>
      </c>
      <c r="F255" s="55" t="s">
        <v>64</v>
      </c>
      <c r="G255" s="55" t="s">
        <v>58</v>
      </c>
    </row>
    <row r="256" spans="1:8">
      <c r="A256" s="39">
        <v>5101</v>
      </c>
      <c r="B256" s="29" t="s">
        <v>124</v>
      </c>
      <c r="C256" s="39">
        <v>1</v>
      </c>
      <c r="D256" s="39">
        <v>51</v>
      </c>
      <c r="F256" s="55" t="s">
        <v>64</v>
      </c>
      <c r="G256" s="55"/>
    </row>
    <row r="257" spans="1:7">
      <c r="A257" s="39">
        <v>0</v>
      </c>
      <c r="B257" s="29" t="s">
        <v>324</v>
      </c>
      <c r="C257" s="39">
        <v>2</v>
      </c>
      <c r="F257" s="55" t="s">
        <v>64</v>
      </c>
      <c r="G257" s="55"/>
    </row>
    <row r="258" spans="1:7">
      <c r="A258" s="39">
        <v>0</v>
      </c>
      <c r="B258" s="29" t="s">
        <v>325</v>
      </c>
      <c r="C258" s="39">
        <v>2</v>
      </c>
      <c r="F258" s="55" t="s">
        <v>64</v>
      </c>
      <c r="G258" s="55"/>
    </row>
    <row r="259" spans="1:7">
      <c r="A259" s="39">
        <v>5101.01</v>
      </c>
      <c r="B259" s="29" t="s">
        <v>326</v>
      </c>
      <c r="C259" s="39">
        <v>2</v>
      </c>
      <c r="D259" s="39">
        <v>51</v>
      </c>
      <c r="F259" s="55" t="s">
        <v>64</v>
      </c>
      <c r="G259" s="55"/>
    </row>
    <row r="260" spans="1:7">
      <c r="A260" s="39">
        <v>5101.0200000000004</v>
      </c>
      <c r="B260" s="29" t="s">
        <v>327</v>
      </c>
      <c r="C260" s="39">
        <v>2</v>
      </c>
      <c r="D260" s="39">
        <v>51</v>
      </c>
      <c r="F260" s="55" t="s">
        <v>64</v>
      </c>
      <c r="G260" s="55"/>
    </row>
    <row r="261" spans="1:7">
      <c r="A261" s="39">
        <v>5101.03</v>
      </c>
      <c r="B261" s="29" t="s">
        <v>328</v>
      </c>
      <c r="C261" s="39">
        <v>2</v>
      </c>
      <c r="D261" s="39">
        <v>51</v>
      </c>
      <c r="F261" s="55" t="s">
        <v>64</v>
      </c>
      <c r="G261" s="55"/>
    </row>
    <row r="262" spans="1:7">
      <c r="A262" s="39">
        <v>5102</v>
      </c>
      <c r="B262" s="29" t="s">
        <v>329</v>
      </c>
      <c r="C262" s="39">
        <v>1</v>
      </c>
      <c r="D262" s="39">
        <v>51</v>
      </c>
      <c r="F262" s="55" t="s">
        <v>64</v>
      </c>
      <c r="G262" s="55"/>
    </row>
    <row r="263" spans="1:7">
      <c r="A263" s="39">
        <v>5102.01</v>
      </c>
      <c r="B263" s="29" t="s">
        <v>330</v>
      </c>
      <c r="C263" s="39">
        <v>2</v>
      </c>
      <c r="D263" s="39">
        <v>51</v>
      </c>
      <c r="F263" s="55" t="s">
        <v>64</v>
      </c>
      <c r="G263" s="55"/>
    </row>
    <row r="264" spans="1:7">
      <c r="A264" s="39">
        <v>5102.0200000000004</v>
      </c>
      <c r="B264" s="29" t="s">
        <v>331</v>
      </c>
      <c r="C264" s="39">
        <v>2</v>
      </c>
      <c r="D264" s="39">
        <v>51</v>
      </c>
      <c r="F264" s="55" t="s">
        <v>64</v>
      </c>
      <c r="G264" s="55"/>
    </row>
    <row r="265" spans="1:7">
      <c r="A265" s="39">
        <v>5102.03</v>
      </c>
      <c r="B265" s="29" t="s">
        <v>332</v>
      </c>
      <c r="C265" s="39">
        <v>2</v>
      </c>
      <c r="D265" s="39">
        <v>51</v>
      </c>
      <c r="F265" s="55" t="s">
        <v>64</v>
      </c>
      <c r="G265" s="55"/>
    </row>
    <row r="266" spans="1:7">
      <c r="A266" s="39">
        <v>5102.04</v>
      </c>
      <c r="B266" s="29" t="s">
        <v>333</v>
      </c>
      <c r="C266" s="39">
        <v>2</v>
      </c>
      <c r="D266" s="39">
        <v>51</v>
      </c>
      <c r="F266" s="55" t="s">
        <v>64</v>
      </c>
      <c r="G266" s="55"/>
    </row>
    <row r="267" spans="1:7">
      <c r="A267" s="39">
        <v>5102.05</v>
      </c>
      <c r="B267" s="29" t="s">
        <v>334</v>
      </c>
      <c r="C267" s="39">
        <v>2</v>
      </c>
      <c r="D267" s="39">
        <v>51</v>
      </c>
      <c r="F267" s="55" t="s">
        <v>64</v>
      </c>
      <c r="G267" s="55"/>
    </row>
    <row r="268" spans="1:7">
      <c r="A268" s="39">
        <v>5102.0600000000004</v>
      </c>
      <c r="B268" s="29" t="s">
        <v>335</v>
      </c>
      <c r="C268" s="39">
        <v>2</v>
      </c>
      <c r="D268" s="39">
        <v>51</v>
      </c>
      <c r="F268" s="55" t="s">
        <v>64</v>
      </c>
      <c r="G268" s="55"/>
    </row>
    <row r="269" spans="1:7">
      <c r="A269" s="39">
        <v>5102.07</v>
      </c>
      <c r="B269" s="29" t="s">
        <v>336</v>
      </c>
      <c r="C269" s="39">
        <v>2</v>
      </c>
      <c r="D269" s="39">
        <v>51</v>
      </c>
      <c r="F269" s="55" t="s">
        <v>64</v>
      </c>
      <c r="G269" s="55"/>
    </row>
    <row r="270" spans="1:7">
      <c r="A270" s="39">
        <v>5102.08</v>
      </c>
      <c r="B270" s="29" t="s">
        <v>337</v>
      </c>
      <c r="C270" s="39">
        <v>2</v>
      </c>
      <c r="D270" s="39">
        <v>51</v>
      </c>
      <c r="F270" s="55" t="s">
        <v>64</v>
      </c>
      <c r="G270" s="55"/>
    </row>
    <row r="271" spans="1:7">
      <c r="A271" s="39">
        <v>5103</v>
      </c>
      <c r="B271" s="29" t="s">
        <v>338</v>
      </c>
      <c r="C271" s="39">
        <v>1</v>
      </c>
      <c r="D271" s="39">
        <v>51</v>
      </c>
      <c r="F271" s="55" t="s">
        <v>64</v>
      </c>
      <c r="G271" s="55"/>
    </row>
    <row r="272" spans="1:7">
      <c r="A272" s="39">
        <v>5103.01</v>
      </c>
      <c r="B272" s="29" t="s">
        <v>125</v>
      </c>
      <c r="C272" s="39">
        <v>2</v>
      </c>
      <c r="D272" s="39">
        <v>51</v>
      </c>
      <c r="F272" s="55" t="s">
        <v>64</v>
      </c>
      <c r="G272" s="55"/>
    </row>
    <row r="273" spans="1:7">
      <c r="A273" s="39">
        <v>5103.0200000000004</v>
      </c>
      <c r="B273" s="29" t="s">
        <v>339</v>
      </c>
      <c r="C273" s="39">
        <v>2</v>
      </c>
      <c r="D273" s="39">
        <v>51</v>
      </c>
      <c r="F273" s="55" t="s">
        <v>64</v>
      </c>
      <c r="G273" s="55"/>
    </row>
    <row r="274" spans="1:7">
      <c r="A274" s="39">
        <v>5103.03</v>
      </c>
      <c r="B274" s="29" t="s">
        <v>340</v>
      </c>
      <c r="C274" s="39">
        <v>2</v>
      </c>
      <c r="D274" s="39">
        <v>51</v>
      </c>
      <c r="F274" s="55" t="s">
        <v>64</v>
      </c>
      <c r="G274" s="55"/>
    </row>
    <row r="275" spans="1:7">
      <c r="A275" s="39">
        <v>5103.04</v>
      </c>
      <c r="B275" s="29" t="s">
        <v>341</v>
      </c>
      <c r="C275" s="39">
        <v>2</v>
      </c>
      <c r="D275" s="39">
        <v>51</v>
      </c>
      <c r="F275" s="55" t="s">
        <v>64</v>
      </c>
      <c r="G275" s="55"/>
    </row>
    <row r="276" spans="1:7">
      <c r="A276" s="39">
        <v>5103.05</v>
      </c>
      <c r="B276" s="29" t="s">
        <v>342</v>
      </c>
      <c r="C276" s="39">
        <v>2</v>
      </c>
      <c r="D276" s="39">
        <v>51</v>
      </c>
      <c r="F276" s="55" t="s">
        <v>64</v>
      </c>
      <c r="G276" s="55"/>
    </row>
    <row r="277" spans="1:7">
      <c r="A277" s="39">
        <v>5103.0600000000004</v>
      </c>
      <c r="B277" s="29" t="s">
        <v>343</v>
      </c>
      <c r="C277" s="39">
        <v>2</v>
      </c>
      <c r="D277" s="39">
        <v>51</v>
      </c>
      <c r="F277" s="55" t="s">
        <v>64</v>
      </c>
      <c r="G277" s="55"/>
    </row>
    <row r="278" spans="1:7">
      <c r="A278" s="39">
        <v>5103.07</v>
      </c>
      <c r="B278" s="29" t="s">
        <v>344</v>
      </c>
      <c r="C278" s="39">
        <v>2</v>
      </c>
      <c r="D278" s="39">
        <v>51</v>
      </c>
      <c r="F278" s="55" t="s">
        <v>64</v>
      </c>
      <c r="G278" s="55"/>
    </row>
    <row r="279" spans="1:7">
      <c r="A279" s="39">
        <v>5103.08</v>
      </c>
      <c r="B279" s="29" t="s">
        <v>345</v>
      </c>
      <c r="C279" s="39">
        <v>2</v>
      </c>
      <c r="D279" s="39">
        <v>51</v>
      </c>
      <c r="F279" s="55" t="s">
        <v>64</v>
      </c>
      <c r="G279" s="55"/>
    </row>
    <row r="280" spans="1:7">
      <c r="A280" s="39">
        <v>5103.1000000000004</v>
      </c>
      <c r="B280" s="29" t="s">
        <v>346</v>
      </c>
      <c r="C280" s="39">
        <v>2</v>
      </c>
      <c r="D280" s="39">
        <v>51</v>
      </c>
      <c r="F280" s="55" t="s">
        <v>64</v>
      </c>
      <c r="G280" s="55"/>
    </row>
    <row r="281" spans="1:7">
      <c r="A281" s="39">
        <v>5103.09</v>
      </c>
      <c r="B281" s="29" t="s">
        <v>347</v>
      </c>
      <c r="C281" s="39">
        <v>2</v>
      </c>
      <c r="D281" s="39">
        <v>51</v>
      </c>
      <c r="F281" s="55" t="s">
        <v>64</v>
      </c>
      <c r="G281" s="55"/>
    </row>
    <row r="282" spans="1:7">
      <c r="A282" s="39">
        <v>0</v>
      </c>
      <c r="B282" s="28" t="s">
        <v>348</v>
      </c>
      <c r="C282" s="39">
        <v>2</v>
      </c>
      <c r="F282" s="55"/>
      <c r="G282" s="55"/>
    </row>
    <row r="283" spans="1:7">
      <c r="A283" s="39">
        <v>0</v>
      </c>
      <c r="B283" s="28" t="s">
        <v>349</v>
      </c>
      <c r="C283" s="39">
        <v>2</v>
      </c>
      <c r="F283" s="55"/>
      <c r="G283" s="55"/>
    </row>
    <row r="284" spans="1:7">
      <c r="A284" s="39">
        <v>5201</v>
      </c>
      <c r="B284" s="29" t="s">
        <v>350</v>
      </c>
      <c r="C284" s="39">
        <v>1</v>
      </c>
      <c r="D284" s="39">
        <v>52</v>
      </c>
      <c r="F284" s="55" t="s">
        <v>64</v>
      </c>
      <c r="G284" s="55"/>
    </row>
    <row r="285" spans="1:7">
      <c r="A285" s="39">
        <v>5201.01</v>
      </c>
      <c r="B285" s="29" t="s">
        <v>351</v>
      </c>
      <c r="C285" s="39">
        <v>2</v>
      </c>
      <c r="D285" s="39">
        <v>52</v>
      </c>
      <c r="F285" s="55" t="s">
        <v>64</v>
      </c>
      <c r="G285" s="55"/>
    </row>
    <row r="286" spans="1:7">
      <c r="A286" s="39">
        <v>5201.0200000000004</v>
      </c>
      <c r="B286" s="29" t="s">
        <v>352</v>
      </c>
      <c r="C286" s="39">
        <v>2</v>
      </c>
      <c r="D286" s="39">
        <v>52</v>
      </c>
      <c r="F286" s="55" t="s">
        <v>64</v>
      </c>
      <c r="G286" s="55"/>
    </row>
    <row r="287" spans="1:7">
      <c r="A287" s="39">
        <v>5201.03</v>
      </c>
      <c r="B287" s="29" t="s">
        <v>353</v>
      </c>
      <c r="C287" s="39">
        <v>2</v>
      </c>
      <c r="D287" s="39">
        <v>52</v>
      </c>
      <c r="F287" s="55" t="s">
        <v>64</v>
      </c>
      <c r="G287" s="55"/>
    </row>
    <row r="288" spans="1:7">
      <c r="A288" s="39">
        <v>5201.04</v>
      </c>
      <c r="B288" s="29" t="s">
        <v>354</v>
      </c>
      <c r="C288" s="39">
        <v>2</v>
      </c>
      <c r="D288" s="39">
        <v>52</v>
      </c>
      <c r="F288" s="55" t="s">
        <v>64</v>
      </c>
      <c r="G288" s="55"/>
    </row>
    <row r="289" spans="1:7">
      <c r="A289" s="39">
        <v>5201.05</v>
      </c>
      <c r="B289" s="29" t="s">
        <v>355</v>
      </c>
      <c r="C289" s="39">
        <v>2</v>
      </c>
      <c r="D289" s="39">
        <v>52</v>
      </c>
      <c r="F289" s="55" t="s">
        <v>64</v>
      </c>
      <c r="G289" s="55" t="s">
        <v>58</v>
      </c>
    </row>
    <row r="290" spans="1:7">
      <c r="A290" s="39">
        <v>0</v>
      </c>
      <c r="F290" s="55"/>
      <c r="G290" s="55"/>
    </row>
    <row r="291" spans="1:7">
      <c r="A291" s="39">
        <v>0</v>
      </c>
      <c r="B291" s="28" t="s">
        <v>356</v>
      </c>
      <c r="F291" s="55"/>
      <c r="G291" s="55"/>
    </row>
    <row r="292" spans="1:7">
      <c r="A292" s="39">
        <v>0</v>
      </c>
      <c r="B292" s="28" t="s">
        <v>357</v>
      </c>
      <c r="F292" s="55"/>
      <c r="G292" s="55"/>
    </row>
    <row r="293" spans="1:7">
      <c r="A293" s="39">
        <v>5301</v>
      </c>
      <c r="B293" s="29" t="s">
        <v>358</v>
      </c>
      <c r="D293" s="39">
        <v>53</v>
      </c>
      <c r="F293" s="55"/>
      <c r="G293" s="55"/>
    </row>
    <row r="294" spans="1:7">
      <c r="A294" s="39">
        <v>0</v>
      </c>
      <c r="B294" s="29" t="s">
        <v>359</v>
      </c>
      <c r="F294" s="55"/>
      <c r="G294" s="55"/>
    </row>
    <row r="295" spans="1:7">
      <c r="A295" s="39">
        <v>5301.01</v>
      </c>
      <c r="B295" s="29" t="s">
        <v>360</v>
      </c>
      <c r="C295" s="39">
        <v>2</v>
      </c>
      <c r="D295" s="39">
        <v>53</v>
      </c>
      <c r="F295" s="55" t="s">
        <v>64</v>
      </c>
      <c r="G295" s="55" t="s">
        <v>57</v>
      </c>
    </row>
    <row r="296" spans="1:7">
      <c r="A296" s="39">
        <v>5301.02</v>
      </c>
      <c r="B296" s="29" t="s">
        <v>361</v>
      </c>
      <c r="C296" s="39">
        <v>2</v>
      </c>
      <c r="D296" s="39">
        <v>53</v>
      </c>
      <c r="F296" s="55" t="s">
        <v>64</v>
      </c>
      <c r="G296" s="55" t="s">
        <v>57</v>
      </c>
    </row>
    <row r="297" spans="1:7">
      <c r="A297" s="39">
        <v>5301.03</v>
      </c>
      <c r="B297" s="29" t="s">
        <v>362</v>
      </c>
      <c r="C297" s="39">
        <v>2</v>
      </c>
      <c r="D297" s="39">
        <v>53</v>
      </c>
      <c r="F297" s="55" t="s">
        <v>64</v>
      </c>
      <c r="G297" s="55" t="s">
        <v>57</v>
      </c>
    </row>
    <row r="298" spans="1:7">
      <c r="A298" s="39">
        <v>5301.04</v>
      </c>
      <c r="B298" s="29" t="s">
        <v>363</v>
      </c>
      <c r="C298" s="39">
        <v>2</v>
      </c>
      <c r="D298" s="39">
        <v>53</v>
      </c>
      <c r="F298" s="55" t="s">
        <v>64</v>
      </c>
      <c r="G298" s="55" t="s">
        <v>57</v>
      </c>
    </row>
    <row r="299" spans="1:7">
      <c r="A299" s="39">
        <v>5301.05</v>
      </c>
      <c r="B299" s="29" t="s">
        <v>364</v>
      </c>
      <c r="C299" s="39">
        <v>2</v>
      </c>
      <c r="D299" s="39">
        <v>53</v>
      </c>
      <c r="F299" s="55" t="s">
        <v>64</v>
      </c>
      <c r="G299" s="55"/>
    </row>
    <row r="300" spans="1:7">
      <c r="A300" s="39">
        <v>0</v>
      </c>
      <c r="B300" s="29" t="s">
        <v>365</v>
      </c>
      <c r="F300" s="55"/>
      <c r="G300" s="55"/>
    </row>
    <row r="301" spans="1:7">
      <c r="A301" s="39">
        <v>5301.06</v>
      </c>
      <c r="B301" s="29" t="s">
        <v>366</v>
      </c>
      <c r="C301" s="39">
        <v>2</v>
      </c>
      <c r="D301" s="39">
        <v>53</v>
      </c>
      <c r="F301" s="55" t="s">
        <v>64</v>
      </c>
      <c r="G301" s="55" t="s">
        <v>54</v>
      </c>
    </row>
    <row r="302" spans="1:7">
      <c r="A302" s="39">
        <v>5301.07</v>
      </c>
      <c r="B302" s="29" t="s">
        <v>367</v>
      </c>
      <c r="C302" s="39">
        <v>2</v>
      </c>
      <c r="D302" s="39">
        <v>53</v>
      </c>
      <c r="F302" s="55" t="s">
        <v>64</v>
      </c>
      <c r="G302" s="55" t="s">
        <v>54</v>
      </c>
    </row>
    <row r="303" spans="1:7">
      <c r="A303" s="39">
        <v>5301.08</v>
      </c>
      <c r="B303" s="29" t="s">
        <v>368</v>
      </c>
      <c r="C303" s="39">
        <v>2</v>
      </c>
      <c r="D303" s="39">
        <v>53</v>
      </c>
      <c r="F303" s="55" t="s">
        <v>64</v>
      </c>
      <c r="G303" s="55" t="s">
        <v>54</v>
      </c>
    </row>
    <row r="304" spans="1:7">
      <c r="A304" s="39">
        <v>5301.09</v>
      </c>
      <c r="B304" s="29" t="s">
        <v>368</v>
      </c>
      <c r="C304" s="39">
        <v>2</v>
      </c>
      <c r="D304" s="39">
        <v>53</v>
      </c>
      <c r="F304" s="55" t="s">
        <v>64</v>
      </c>
      <c r="G304" s="55" t="s">
        <v>54</v>
      </c>
    </row>
    <row r="305" spans="1:7">
      <c r="A305" s="39">
        <v>5301.1</v>
      </c>
      <c r="B305" s="29" t="s">
        <v>369</v>
      </c>
      <c r="C305" s="39">
        <v>2</v>
      </c>
      <c r="D305" s="39">
        <v>53</v>
      </c>
      <c r="F305" s="55"/>
      <c r="G305" s="55"/>
    </row>
    <row r="306" spans="1:7">
      <c r="A306" s="39">
        <v>5301.11</v>
      </c>
      <c r="B306" s="29" t="s">
        <v>370</v>
      </c>
      <c r="C306" s="39">
        <v>2</v>
      </c>
      <c r="D306" s="39">
        <v>53</v>
      </c>
      <c r="F306" s="55"/>
      <c r="G306" s="55"/>
    </row>
    <row r="307" spans="1:7">
      <c r="A307" s="39">
        <v>5301.12</v>
      </c>
      <c r="B307" s="29" t="s">
        <v>371</v>
      </c>
      <c r="C307" s="39">
        <v>2</v>
      </c>
      <c r="D307" s="39">
        <v>53</v>
      </c>
      <c r="F307" s="55"/>
      <c r="G307" s="55"/>
    </row>
    <row r="308" spans="1:7">
      <c r="A308" s="39">
        <v>5301.13</v>
      </c>
      <c r="B308" s="29" t="s">
        <v>372</v>
      </c>
      <c r="C308" s="39">
        <v>2</v>
      </c>
      <c r="D308" s="39">
        <v>53</v>
      </c>
      <c r="F308" s="55"/>
      <c r="G308" s="55"/>
    </row>
    <row r="309" spans="1:7">
      <c r="A309" s="39">
        <v>5301.14</v>
      </c>
      <c r="B309" s="29" t="s">
        <v>373</v>
      </c>
      <c r="C309" s="39">
        <v>2</v>
      </c>
      <c r="D309" s="39">
        <v>53</v>
      </c>
      <c r="F309" s="55"/>
      <c r="G309" s="55"/>
    </row>
    <row r="310" spans="1:7">
      <c r="A310" s="39">
        <v>5301.15</v>
      </c>
      <c r="B310" s="29" t="s">
        <v>374</v>
      </c>
      <c r="C310" s="39">
        <v>2</v>
      </c>
      <c r="D310" s="39">
        <v>53</v>
      </c>
      <c r="F310" s="55" t="s">
        <v>64</v>
      </c>
      <c r="G310" s="55" t="s">
        <v>57</v>
      </c>
    </row>
    <row r="311" spans="1:7">
      <c r="A311" s="39">
        <v>5301.16</v>
      </c>
      <c r="B311" s="29" t="s">
        <v>375</v>
      </c>
      <c r="C311" s="39">
        <v>2</v>
      </c>
      <c r="D311" s="39">
        <v>53</v>
      </c>
      <c r="F311" s="55" t="s">
        <v>64</v>
      </c>
      <c r="G311" s="55" t="s">
        <v>54</v>
      </c>
    </row>
    <row r="312" spans="1:7">
      <c r="A312" s="39">
        <v>5301.17</v>
      </c>
      <c r="B312" s="29" t="s">
        <v>376</v>
      </c>
      <c r="C312" s="39">
        <v>2</v>
      </c>
      <c r="D312" s="39">
        <v>53</v>
      </c>
      <c r="F312" s="55"/>
      <c r="G312" s="55"/>
    </row>
    <row r="313" spans="1:7">
      <c r="A313" s="39">
        <v>5401</v>
      </c>
      <c r="B313" s="29" t="s">
        <v>377</v>
      </c>
      <c r="C313" s="39">
        <v>1</v>
      </c>
      <c r="D313" s="39">
        <v>54</v>
      </c>
      <c r="F313" s="55" t="s">
        <v>67</v>
      </c>
      <c r="G313" s="55"/>
    </row>
    <row r="314" spans="1:7">
      <c r="A314" s="39">
        <v>5401.01</v>
      </c>
      <c r="B314" s="29" t="s">
        <v>378</v>
      </c>
      <c r="C314" s="39">
        <v>2</v>
      </c>
      <c r="D314" s="39">
        <v>54</v>
      </c>
      <c r="F314" s="55" t="s">
        <v>67</v>
      </c>
      <c r="G314" s="55"/>
    </row>
    <row r="315" spans="1:7">
      <c r="A315" s="39">
        <v>5401.02</v>
      </c>
      <c r="B315" s="29" t="s">
        <v>379</v>
      </c>
      <c r="C315" s="39">
        <v>2</v>
      </c>
      <c r="D315" s="39">
        <v>54</v>
      </c>
      <c r="F315" s="55"/>
      <c r="G315" s="55"/>
    </row>
    <row r="316" spans="1:7">
      <c r="A316" s="39">
        <v>5401.03</v>
      </c>
      <c r="B316" s="29" t="s">
        <v>380</v>
      </c>
      <c r="C316" s="39">
        <v>2</v>
      </c>
      <c r="D316" s="39">
        <v>54</v>
      </c>
      <c r="F316" s="55"/>
      <c r="G316" s="55"/>
    </row>
    <row r="317" spans="1:7">
      <c r="A317" s="39">
        <v>0</v>
      </c>
      <c r="B317" s="28" t="s">
        <v>381</v>
      </c>
      <c r="F317" s="55"/>
      <c r="G317" s="55"/>
    </row>
    <row r="318" spans="1:7">
      <c r="A318" s="39">
        <v>0</v>
      </c>
      <c r="B318" s="28" t="s">
        <v>382</v>
      </c>
      <c r="F318" s="55"/>
      <c r="G318" s="55"/>
    </row>
    <row r="319" spans="1:7">
      <c r="A319" s="39">
        <v>5501</v>
      </c>
      <c r="B319" s="29" t="s">
        <v>383</v>
      </c>
      <c r="C319" s="39">
        <v>1</v>
      </c>
      <c r="D319" s="39">
        <v>55</v>
      </c>
      <c r="F319" s="55"/>
      <c r="G319" s="55"/>
    </row>
    <row r="320" spans="1:7">
      <c r="A320" s="39">
        <v>5501.01</v>
      </c>
      <c r="B320" s="29" t="s">
        <v>384</v>
      </c>
      <c r="C320" s="39">
        <v>2</v>
      </c>
      <c r="D320" s="39">
        <v>55</v>
      </c>
      <c r="F320" s="55"/>
      <c r="G320" s="55"/>
    </row>
    <row r="321" spans="1:15">
      <c r="A321" s="39">
        <v>5501.02</v>
      </c>
      <c r="B321" s="29" t="s">
        <v>385</v>
      </c>
      <c r="C321" s="39">
        <v>2</v>
      </c>
      <c r="D321" s="39">
        <v>55</v>
      </c>
      <c r="F321" s="55"/>
      <c r="G321" s="55"/>
    </row>
    <row r="322" spans="1:15">
      <c r="A322" s="39">
        <v>5501.03</v>
      </c>
      <c r="B322" s="29" t="s">
        <v>386</v>
      </c>
      <c r="C322" s="39">
        <v>2</v>
      </c>
      <c r="D322" s="39">
        <v>55</v>
      </c>
      <c r="F322" s="55"/>
      <c r="G322" s="55"/>
    </row>
    <row r="323" spans="1:15">
      <c r="A323" s="39">
        <v>0</v>
      </c>
      <c r="B323" s="28" t="s">
        <v>387</v>
      </c>
      <c r="C323" s="39">
        <v>2</v>
      </c>
      <c r="F323" s="55"/>
      <c r="G323" s="55"/>
    </row>
    <row r="324" spans="1:15">
      <c r="A324" s="39">
        <v>0</v>
      </c>
      <c r="B324" s="28" t="s">
        <v>388</v>
      </c>
      <c r="C324" s="39">
        <v>2</v>
      </c>
      <c r="F324" s="55"/>
      <c r="G324" s="55"/>
    </row>
    <row r="325" spans="1:15">
      <c r="A325" s="39">
        <v>5601</v>
      </c>
      <c r="B325" s="29" t="s">
        <v>126</v>
      </c>
      <c r="C325" s="39">
        <v>1</v>
      </c>
      <c r="D325" s="39">
        <v>56</v>
      </c>
      <c r="F325" s="55"/>
      <c r="G325" s="55"/>
    </row>
    <row r="326" spans="1:15">
      <c r="A326" s="39">
        <v>5601.01</v>
      </c>
      <c r="B326" s="29" t="s">
        <v>389</v>
      </c>
      <c r="C326" s="39">
        <v>2</v>
      </c>
      <c r="D326" s="39">
        <v>56</v>
      </c>
      <c r="F326" s="55"/>
      <c r="G326" s="55"/>
    </row>
    <row r="327" spans="1:15">
      <c r="A327" s="39">
        <v>5601.02</v>
      </c>
      <c r="B327" s="29" t="s">
        <v>126</v>
      </c>
      <c r="C327" s="39">
        <v>2</v>
      </c>
      <c r="D327" s="39">
        <v>56</v>
      </c>
      <c r="F327" s="55"/>
      <c r="G327" s="55"/>
    </row>
    <row r="328" spans="1:15">
      <c r="A328" s="39">
        <v>5601.03</v>
      </c>
      <c r="B328" s="29" t="s">
        <v>390</v>
      </c>
      <c r="C328" s="39">
        <v>2</v>
      </c>
      <c r="D328" s="39">
        <v>56</v>
      </c>
      <c r="F328" s="55"/>
      <c r="G328" s="55"/>
    </row>
    <row r="329" spans="1:15">
      <c r="A329" s="38">
        <v>5601.04</v>
      </c>
      <c r="B329" s="28" t="s">
        <v>391</v>
      </c>
      <c r="C329" s="38">
        <v>2</v>
      </c>
      <c r="D329" s="38">
        <v>56</v>
      </c>
      <c r="E329" s="26"/>
      <c r="F329" s="56"/>
      <c r="G329" s="56"/>
      <c r="H329" s="26"/>
      <c r="J329" s="26"/>
    </row>
    <row r="330" spans="1:15">
      <c r="A330" s="39">
        <v>5601.05</v>
      </c>
      <c r="B330" s="29" t="s">
        <v>392</v>
      </c>
      <c r="C330" s="39">
        <v>2</v>
      </c>
      <c r="D330" s="39">
        <v>56</v>
      </c>
      <c r="F330" s="55"/>
      <c r="G330" s="55"/>
    </row>
    <row r="331" spans="1:15">
      <c r="A331" s="39">
        <v>5601.06</v>
      </c>
      <c r="B331" s="28" t="s">
        <v>393</v>
      </c>
      <c r="C331" s="39">
        <v>2</v>
      </c>
      <c r="D331" s="39">
        <v>56</v>
      </c>
      <c r="F331" s="55"/>
      <c r="G331" s="55"/>
    </row>
    <row r="332" spans="1:15">
      <c r="A332" s="39">
        <v>5601.07</v>
      </c>
      <c r="B332" s="28" t="s">
        <v>394</v>
      </c>
      <c r="C332" s="39">
        <v>2</v>
      </c>
      <c r="D332" s="39">
        <v>56</v>
      </c>
      <c r="F332" s="55"/>
      <c r="G332" s="55"/>
    </row>
    <row r="333" spans="1:15">
      <c r="A333" s="39" t="s">
        <v>414</v>
      </c>
      <c r="B333" s="29" t="s">
        <v>397</v>
      </c>
      <c r="C333" s="39">
        <v>1</v>
      </c>
      <c r="D333" s="39">
        <v>57</v>
      </c>
      <c r="F333" s="55"/>
      <c r="G333" s="55"/>
      <c r="O333" s="54"/>
    </row>
    <row r="334" spans="1:15">
      <c r="A334" s="39" t="s">
        <v>415</v>
      </c>
      <c r="B334" s="29" t="s">
        <v>398</v>
      </c>
      <c r="C334" s="39">
        <v>2</v>
      </c>
      <c r="D334" s="39">
        <v>57</v>
      </c>
      <c r="F334" s="55"/>
      <c r="G334" s="55"/>
    </row>
    <row r="335" spans="1:15">
      <c r="A335" s="39" t="s">
        <v>416</v>
      </c>
      <c r="B335" s="29" t="s">
        <v>399</v>
      </c>
      <c r="C335" s="39">
        <v>2</v>
      </c>
      <c r="D335" s="39">
        <v>57</v>
      </c>
      <c r="F335" s="55"/>
      <c r="G335" s="55"/>
    </row>
    <row r="336" spans="1:15">
      <c r="A336" s="39" t="s">
        <v>417</v>
      </c>
      <c r="B336" s="29" t="s">
        <v>400</v>
      </c>
      <c r="C336" s="39">
        <v>2</v>
      </c>
      <c r="D336" s="39">
        <v>57</v>
      </c>
      <c r="F336" s="55"/>
      <c r="G336" s="55"/>
    </row>
    <row r="337" spans="1:7">
      <c r="A337" s="39" t="s">
        <v>418</v>
      </c>
      <c r="B337" s="29" t="s">
        <v>401</v>
      </c>
      <c r="C337" s="39">
        <v>2</v>
      </c>
      <c r="D337" s="39">
        <v>57</v>
      </c>
      <c r="F337" s="55"/>
      <c r="G337" s="55"/>
    </row>
    <row r="338" spans="1:7">
      <c r="A338" s="39" t="s">
        <v>419</v>
      </c>
      <c r="B338" s="29" t="s">
        <v>402</v>
      </c>
      <c r="C338" s="39">
        <v>2</v>
      </c>
      <c r="D338" s="39">
        <v>57</v>
      </c>
      <c r="F338" s="55"/>
      <c r="G338" s="55"/>
    </row>
    <row r="339" spans="1:7">
      <c r="A339" s="39" t="s">
        <v>420</v>
      </c>
      <c r="B339" s="29" t="s">
        <v>403</v>
      </c>
      <c r="C339" s="39">
        <v>2</v>
      </c>
      <c r="D339" s="39">
        <v>57</v>
      </c>
      <c r="F339" s="55"/>
      <c r="G339" s="55"/>
    </row>
    <row r="340" spans="1:7">
      <c r="A340" s="39" t="s">
        <v>421</v>
      </c>
      <c r="B340" s="29" t="s">
        <v>404</v>
      </c>
      <c r="C340" s="39">
        <v>2</v>
      </c>
      <c r="D340" s="39">
        <v>57</v>
      </c>
      <c r="F340" s="55"/>
      <c r="G340" s="55"/>
    </row>
    <row r="341" spans="1:7">
      <c r="A341" s="39" t="s">
        <v>422</v>
      </c>
      <c r="B341" s="29" t="s">
        <v>405</v>
      </c>
      <c r="C341" s="39">
        <v>2</v>
      </c>
      <c r="D341" s="39">
        <v>57</v>
      </c>
      <c r="F341" s="55"/>
      <c r="G341" s="55"/>
    </row>
    <row r="342" spans="1:7">
      <c r="A342" s="39" t="s">
        <v>423</v>
      </c>
      <c r="B342" s="29" t="s">
        <v>406</v>
      </c>
      <c r="C342" s="39">
        <v>2</v>
      </c>
      <c r="D342" s="39">
        <v>57</v>
      </c>
      <c r="F342" s="55"/>
      <c r="G342" s="55"/>
    </row>
    <row r="343" spans="1:7">
      <c r="A343" s="39" t="s">
        <v>424</v>
      </c>
      <c r="B343" s="29" t="s">
        <v>407</v>
      </c>
      <c r="C343" s="39">
        <v>2</v>
      </c>
      <c r="D343" s="39">
        <v>57</v>
      </c>
      <c r="F343" s="55"/>
      <c r="G343" s="55"/>
    </row>
    <row r="344" spans="1:7">
      <c r="B344" s="29" t="s">
        <v>408</v>
      </c>
      <c r="C344" s="39">
        <v>2</v>
      </c>
      <c r="F344" s="55"/>
      <c r="G344" s="55"/>
    </row>
    <row r="345" spans="1:7">
      <c r="A345" s="39" t="s">
        <v>425</v>
      </c>
      <c r="B345" s="29" t="s">
        <v>409</v>
      </c>
      <c r="C345" s="39">
        <v>1</v>
      </c>
      <c r="D345" s="39">
        <v>58</v>
      </c>
      <c r="F345" s="55"/>
      <c r="G345" s="55"/>
    </row>
    <row r="346" spans="1:7">
      <c r="A346" s="39" t="s">
        <v>426</v>
      </c>
      <c r="B346" s="29" t="s">
        <v>119</v>
      </c>
      <c r="C346" s="39">
        <v>2</v>
      </c>
      <c r="D346" s="39">
        <v>58</v>
      </c>
      <c r="F346" s="55"/>
      <c r="G346" s="55"/>
    </row>
    <row r="347" spans="1:7">
      <c r="A347" s="39" t="s">
        <v>427</v>
      </c>
      <c r="B347" s="29" t="s">
        <v>410</v>
      </c>
      <c r="C347" s="39">
        <v>2</v>
      </c>
      <c r="D347" s="39">
        <v>58</v>
      </c>
      <c r="F347" s="55"/>
      <c r="G347" s="55"/>
    </row>
    <row r="348" spans="1:7">
      <c r="A348" s="39" t="s">
        <v>428</v>
      </c>
      <c r="B348" s="29" t="s">
        <v>411</v>
      </c>
      <c r="C348" s="39">
        <v>1</v>
      </c>
      <c r="D348" s="39">
        <v>59</v>
      </c>
      <c r="F348" s="55"/>
      <c r="G348" s="55"/>
    </row>
    <row r="349" spans="1:7">
      <c r="A349" s="39" t="s">
        <v>429</v>
      </c>
      <c r="B349" s="29" t="s">
        <v>119</v>
      </c>
      <c r="C349" s="39">
        <v>2</v>
      </c>
      <c r="D349" s="39">
        <v>59</v>
      </c>
      <c r="F349" s="55"/>
      <c r="G349" s="55"/>
    </row>
    <row r="350" spans="1:7">
      <c r="A350" s="39" t="s">
        <v>430</v>
      </c>
      <c r="B350" s="29" t="s">
        <v>410</v>
      </c>
      <c r="C350" s="39">
        <v>2</v>
      </c>
      <c r="D350" s="39">
        <v>59</v>
      </c>
      <c r="F350" s="55"/>
      <c r="G350" s="55"/>
    </row>
    <row r="351" spans="1:7">
      <c r="A351" s="39" t="s">
        <v>431</v>
      </c>
      <c r="B351" s="29" t="s">
        <v>412</v>
      </c>
      <c r="C351" s="39">
        <v>2</v>
      </c>
      <c r="D351" s="39">
        <v>59</v>
      </c>
      <c r="F351" s="55"/>
      <c r="G351" s="55"/>
    </row>
    <row r="352" spans="1:7">
      <c r="A352" s="39" t="s">
        <v>432</v>
      </c>
      <c r="B352" s="29" t="s">
        <v>413</v>
      </c>
      <c r="C352" s="39">
        <v>2</v>
      </c>
      <c r="D352" s="39">
        <v>59</v>
      </c>
      <c r="F352" s="55"/>
      <c r="G352" s="55"/>
    </row>
  </sheetData>
  <sheetProtection algorithmName="SHA-512" hashValue="LqQvobfbnJl4Ael2+x32u1a/TiBYaETS4YhxSKztl9tjsIew3WhjnrQy8B4fCCkp7JAI9U3hlgmXAzF9bNGc2g==" saltValue="0FjRAbDxIz1sQlL6oLrVBw==" spinCount="100000" sheet="1" objects="1" scenarios="1"/>
  <sortState xmlns:xlrd2="http://schemas.microsoft.com/office/spreadsheetml/2017/richdata2" ref="D6:E38">
    <sortCondition ref="D6:D38"/>
  </sortState>
  <dataValidations count="2">
    <dataValidation type="list" allowBlank="1" showInputMessage="1" showErrorMessage="1" sqref="F6:F352" xr:uid="{00000000-0002-0000-0300-000000000000}">
      <formula1>TipodeOperación</formula1>
    </dataValidation>
    <dataValidation type="list" allowBlank="1" showInputMessage="1" showErrorMessage="1" sqref="G14:G352" xr:uid="{00000000-0002-0000-0300-000001000000}">
      <formula1>INDIRECT($F14)</formula1>
    </dataValidation>
  </dataValidations>
  <pageMargins left="0.7" right="0.7" top="0.75" bottom="0.75" header="0.3" footer="0.3"/>
  <pageSetup orientation="portrait" horizontalDpi="90" verticalDpi="9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2"/>
  <sheetViews>
    <sheetView tabSelected="1" topLeftCell="C1" zoomScale="115" zoomScaleNormal="115" workbookViewId="0">
      <selection activeCell="E15" sqref="E15"/>
    </sheetView>
  </sheetViews>
  <sheetFormatPr baseColWidth="10" defaultRowHeight="15"/>
  <cols>
    <col min="1" max="1" width="27.1640625" customWidth="1"/>
    <col min="2" max="2" width="3" customWidth="1"/>
    <col min="3" max="3" width="46.83203125" customWidth="1"/>
    <col min="4" max="4" width="3.83203125" customWidth="1"/>
    <col min="5" max="5" width="71.1640625" customWidth="1"/>
    <col min="6" max="6" width="2.83203125" customWidth="1"/>
    <col min="7" max="7" width="45.5" customWidth="1"/>
    <col min="8" max="8" width="3.1640625" customWidth="1"/>
    <col min="9" max="9" width="39.1640625" customWidth="1"/>
  </cols>
  <sheetData>
    <row r="2" spans="1:9">
      <c r="A2" t="s">
        <v>69</v>
      </c>
      <c r="C2" s="26" t="s">
        <v>64</v>
      </c>
      <c r="E2" t="s">
        <v>66</v>
      </c>
      <c r="G2" t="s">
        <v>67</v>
      </c>
      <c r="I2" s="29" t="s">
        <v>68</v>
      </c>
    </row>
    <row r="3" spans="1:9">
      <c r="A3" t="s">
        <v>64</v>
      </c>
      <c r="C3" s="2" t="s">
        <v>59</v>
      </c>
      <c r="E3" s="2" t="s">
        <v>47</v>
      </c>
      <c r="G3" s="2" t="s">
        <v>40</v>
      </c>
      <c r="I3" s="29" t="s">
        <v>26</v>
      </c>
    </row>
    <row r="4" spans="1:9">
      <c r="A4" t="s">
        <v>66</v>
      </c>
      <c r="C4" s="2" t="s">
        <v>58</v>
      </c>
      <c r="E4" s="2" t="s">
        <v>46</v>
      </c>
      <c r="G4" s="2" t="s">
        <v>39</v>
      </c>
      <c r="I4" s="29" t="s">
        <v>25</v>
      </c>
    </row>
    <row r="5" spans="1:9">
      <c r="A5" t="s">
        <v>67</v>
      </c>
      <c r="C5" s="2" t="s">
        <v>57</v>
      </c>
      <c r="E5" s="2" t="s">
        <v>45</v>
      </c>
      <c r="G5" s="2" t="s">
        <v>38</v>
      </c>
      <c r="I5" s="29" t="s">
        <v>24</v>
      </c>
    </row>
    <row r="6" spans="1:9">
      <c r="A6" t="s">
        <v>68</v>
      </c>
      <c r="C6" s="2" t="s">
        <v>38</v>
      </c>
      <c r="E6" s="2" t="s">
        <v>44</v>
      </c>
      <c r="G6" s="2" t="s">
        <v>37</v>
      </c>
      <c r="I6" s="29" t="s">
        <v>23</v>
      </c>
    </row>
    <row r="7" spans="1:9">
      <c r="C7" s="2" t="s">
        <v>56</v>
      </c>
      <c r="E7" s="2" t="s">
        <v>43</v>
      </c>
      <c r="G7" s="2" t="s">
        <v>36</v>
      </c>
      <c r="I7" s="29" t="s">
        <v>22</v>
      </c>
    </row>
    <row r="8" spans="1:9">
      <c r="C8" s="2" t="s">
        <v>55</v>
      </c>
      <c r="E8" s="4" t="s">
        <v>493</v>
      </c>
      <c r="G8" s="2" t="s">
        <v>35</v>
      </c>
      <c r="I8" s="29" t="s">
        <v>21</v>
      </c>
    </row>
    <row r="9" spans="1:9">
      <c r="C9" s="3" t="s">
        <v>54</v>
      </c>
      <c r="E9" s="4" t="s">
        <v>494</v>
      </c>
      <c r="G9" s="2" t="s">
        <v>34</v>
      </c>
      <c r="I9" s="29" t="s">
        <v>20</v>
      </c>
    </row>
    <row r="10" spans="1:9">
      <c r="C10" s="3" t="s">
        <v>53</v>
      </c>
      <c r="E10" s="4" t="s">
        <v>495</v>
      </c>
      <c r="G10" s="2" t="s">
        <v>33</v>
      </c>
      <c r="I10" s="29" t="s">
        <v>436</v>
      </c>
    </row>
    <row r="11" spans="1:9">
      <c r="C11" s="3" t="s">
        <v>52</v>
      </c>
      <c r="E11" s="4" t="s">
        <v>496</v>
      </c>
      <c r="G11" s="2" t="s">
        <v>32</v>
      </c>
      <c r="I11" s="29" t="s">
        <v>19</v>
      </c>
    </row>
    <row r="12" spans="1:9">
      <c r="C12" s="2" t="s">
        <v>50</v>
      </c>
      <c r="E12" s="4" t="s">
        <v>497</v>
      </c>
      <c r="G12" s="2" t="s">
        <v>31</v>
      </c>
      <c r="I12" s="29" t="s">
        <v>18</v>
      </c>
    </row>
    <row r="13" spans="1:9">
      <c r="E13" s="4" t="s">
        <v>498</v>
      </c>
      <c r="G13" s="2" t="s">
        <v>30</v>
      </c>
      <c r="I13" s="29" t="s">
        <v>395</v>
      </c>
    </row>
    <row r="14" spans="1:9">
      <c r="A14" s="1"/>
      <c r="E14" s="4" t="s">
        <v>499</v>
      </c>
      <c r="G14" s="4" t="s">
        <v>458</v>
      </c>
      <c r="I14" s="29" t="s">
        <v>396</v>
      </c>
    </row>
    <row r="15" spans="1:9">
      <c r="A15" t="s">
        <v>441</v>
      </c>
      <c r="E15" s="4" t="s">
        <v>500</v>
      </c>
      <c r="G15" s="4" t="s">
        <v>501</v>
      </c>
      <c r="I15" s="29" t="s">
        <v>17</v>
      </c>
    </row>
    <row r="16" spans="1:9">
      <c r="A16" s="5" t="s">
        <v>439</v>
      </c>
      <c r="I16" s="6" t="s">
        <v>458</v>
      </c>
    </row>
    <row r="17" spans="1:9">
      <c r="A17" s="5" t="s">
        <v>440</v>
      </c>
      <c r="I17" s="6" t="s">
        <v>502</v>
      </c>
    </row>
    <row r="19" spans="1:9">
      <c r="E19" s="26"/>
    </row>
    <row r="20" spans="1:9">
      <c r="A20" s="1"/>
    </row>
    <row r="21" spans="1:9">
      <c r="A21" s="26"/>
    </row>
    <row r="24" spans="1:9" s="26" customFormat="1">
      <c r="A24"/>
      <c r="E24"/>
    </row>
    <row r="28" spans="1:9">
      <c r="A28" s="1"/>
    </row>
    <row r="34" spans="1:5">
      <c r="E34" s="26"/>
    </row>
    <row r="37" spans="1:5">
      <c r="A37" s="1"/>
    </row>
    <row r="38" spans="1:5">
      <c r="A38" s="2"/>
    </row>
    <row r="39" spans="1:5" s="26" customFormat="1">
      <c r="A39" s="2"/>
      <c r="E39"/>
    </row>
    <row r="41" spans="1:5">
      <c r="A41" s="1"/>
    </row>
    <row r="42" spans="1:5">
      <c r="A42" s="1"/>
    </row>
  </sheetData>
  <sheetProtection algorithmName="SHA-512" hashValue="LNFKnTL800t6Pgdvc9FDkOa6p+m0wxylZQ5Oz+l1g3Cv9wN/71mOBfx3K+DR9EzbbFpGVwakEVwHbES7Xmh2Iw==" saltValue="IIjO6tS/OQ+2HufhlEggnA==" spinCount="100000" sheet="1" objects="1" scenarios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818802604D834095DB8AB2FED26937" ma:contentTypeVersion="12" ma:contentTypeDescription="Crear nuevo documento." ma:contentTypeScope="" ma:versionID="e03e30ec0970eb920e0bcab57472d272">
  <xsd:schema xmlns:xsd="http://www.w3.org/2001/XMLSchema" xmlns:xs="http://www.w3.org/2001/XMLSchema" xmlns:p="http://schemas.microsoft.com/office/2006/metadata/properties" xmlns:ns2="f0d2d763-1bce-42a3-b644-96e8896c3014" xmlns:ns3="eea3c158-d1bd-4846-b8a1-8f466c5fc87e" targetNamespace="http://schemas.microsoft.com/office/2006/metadata/properties" ma:root="true" ma:fieldsID="41f579b7b8d1eed687d2d42729f44194" ns2:_="" ns3:_="">
    <xsd:import namespace="f0d2d763-1bce-42a3-b644-96e8896c3014"/>
    <xsd:import namespace="eea3c158-d1bd-4846-b8a1-8f466c5fc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2d763-1bce-42a3-b644-96e8896c3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b05822d-73af-4be4-a9ea-bc6f5058fb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3c158-d1bd-4846-b8a1-8f466c5fc8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25ec5a-458b-43a1-8e25-026422c6f4bb}" ma:internalName="TaxCatchAll" ma:showField="CatchAllData" ma:web="eea3c158-d1bd-4846-b8a1-8f466c5fc8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6CFDB-661C-4D12-8F4E-59550498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59A2F2-6F2D-4691-A752-C4DF0F96F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2d763-1bce-42a3-b644-96e8896c3014"/>
    <ds:schemaRef ds:uri="eea3c158-d1bd-4846-b8a1-8f466c5fc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22</vt:i4>
      </vt:variant>
    </vt:vector>
  </HeadingPairs>
  <TitlesOfParts>
    <vt:vector size="27" baseType="lpstr">
      <vt:lpstr>Introducción</vt:lpstr>
      <vt:lpstr>1.Anexos Por Rubro NIF</vt:lpstr>
      <vt:lpstr>2.FE Indirecto NIF B2</vt:lpstr>
      <vt:lpstr>3.Catalogo NIF</vt:lpstr>
      <vt:lpstr>4.Nombre Partidas Flujo</vt:lpstr>
      <vt:lpstr>Abonos</vt:lpstr>
      <vt:lpstr>ActividadesDeFinanciamiento</vt:lpstr>
      <vt:lpstr>ActividadesDeInversión</vt:lpstr>
      <vt:lpstr>ActividadesDeOperación</vt:lpstr>
      <vt:lpstr>Cargos</vt:lpstr>
      <vt:lpstr>CataRubro</vt:lpstr>
      <vt:lpstr>CataTemporal</vt:lpstr>
      <vt:lpstr>DeltaBal</vt:lpstr>
      <vt:lpstr>FlujoTodas</vt:lpstr>
      <vt:lpstr>MedioAcumula</vt:lpstr>
      <vt:lpstr>Naturaleza</vt:lpstr>
      <vt:lpstr>Nombre_del_Rubro</vt:lpstr>
      <vt:lpstr>Partida_de_Flujo</vt:lpstr>
      <vt:lpstr>PartidasPreviasAct.Operación</vt:lpstr>
      <vt:lpstr>Rubro_NIF</vt:lpstr>
      <vt:lpstr>Saldo_Final</vt:lpstr>
      <vt:lpstr>Saldo_Inicial</vt:lpstr>
      <vt:lpstr>SF_Acreedor</vt:lpstr>
      <vt:lpstr>Si_Acreedor</vt:lpstr>
      <vt:lpstr>Sub_Digito</vt:lpstr>
      <vt:lpstr>TCatalogo</vt:lpstr>
      <vt:lpstr>TipodeOperación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 Barragan</dc:creator>
  <cp:lastModifiedBy>Jorge Enrique Benitez Barba</cp:lastModifiedBy>
  <cp:lastPrinted>2023-02-04T21:07:49Z</cp:lastPrinted>
  <dcterms:created xsi:type="dcterms:W3CDTF">2023-01-21T17:36:32Z</dcterms:created>
  <dcterms:modified xsi:type="dcterms:W3CDTF">2023-03-30T20:24:19Z</dcterms:modified>
</cp:coreProperties>
</file>